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edi-b\Desktop\RECEITAS\planilhas\"/>
    </mc:Choice>
  </mc:AlternateContent>
  <xr:revisionPtr revIDLastSave="0" documentId="13_ncr:1_{EA1B96AA-2312-4C40-8665-5CA3B57742E8}" xr6:coauthVersionLast="47" xr6:coauthVersionMax="47" xr10:uidLastSave="{00000000-0000-0000-0000-000000000000}"/>
  <bookViews>
    <workbookView xWindow="-120" yWindow="-120" windowWidth="20730" windowHeight="11040" xr2:uid="{00000000-000D-0000-FFFF-FFFF00000000}"/>
  </bookViews>
  <sheets>
    <sheet name="OBJETIVOS" sheetId="1" r:id="rId1"/>
    <sheet name="DIETA" sheetId="2" r:id="rId2"/>
    <sheet name="EXERCICIOS" sheetId="3" r:id="rId3"/>
    <sheet name="mais-planilhas" sheetId="5" r:id="rId4"/>
    <sheet name="Chart Calculations" sheetId="4" state="hidden" r:id="rId5"/>
  </sheets>
  <definedNames>
    <definedName name="ColumnTitle2">Diet[[#Headers],[DATA]]</definedName>
    <definedName name="ColumnTitle3">Exercise[[#Headers],[DATA]]</definedName>
    <definedName name="DietLastEnd">'Chart Calculations'!$C$5</definedName>
    <definedName name="DietPeriod">Diet[DATA]</definedName>
    <definedName name="DietRowStart">'Chart Calculations'!$C$4</definedName>
    <definedName name="EndDate">OBJETIVOS!$B$7</definedName>
    <definedName name="EndWeight">OBJETIVOS!$B$12</definedName>
    <definedName name="ExerciseDateRange">'Chart Calculations'!$D$23:$D$36</definedName>
    <definedName name="ExerciseLastEnd">'Chart Calculations'!$C$23</definedName>
    <definedName name="ExercisePeriod">Exercise[DATA]</definedName>
    <definedName name="ExerciseRowStart">'Chart Calculations'!$C$22</definedName>
    <definedName name="LossPerDay">OBJETIVOS!$B$19</definedName>
    <definedName name="PlanDays">OBJETIVOS!$B$17</definedName>
    <definedName name="StartDate">OBJETIVOS!$B$2</definedName>
    <definedName name="StartWeight">OBJETIVOS!$B$10</definedName>
    <definedName name="Subtitle">OBJETIVOS!$C$2</definedName>
    <definedName name="_xlnm.Print_Titles" localSheetId="1">DIETA!$3:$3</definedName>
    <definedName name="_xlnm.Print_Titles" localSheetId="2">EXERCICIOS!$3:$3</definedName>
    <definedName name="WeightGoal">OBJETIVOS!$B$15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5" i="3" l="1"/>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15" i="1"/>
  <c r="E23" i="4" l="1"/>
  <c r="B17" i="1"/>
  <c r="B19" i="1" s="1"/>
</calcChain>
</file>

<file path=xl/sharedStrings.xml><?xml version="1.0" encoding="utf-8"?>
<sst xmlns="http://schemas.openxmlformats.org/spreadsheetml/2006/main" count="82" uniqueCount="68">
  <si>
    <t>Tater tot casserole</t>
  </si>
  <si>
    <t>DATE</t>
  </si>
  <si>
    <t>DAY</t>
  </si>
  <si>
    <t>Num</t>
  </si>
  <si>
    <t>CALORIES</t>
  </si>
  <si>
    <t>Exercise</t>
  </si>
  <si>
    <t>Diet</t>
  </si>
  <si>
    <t>Goals</t>
  </si>
  <si>
    <t>DATA</t>
  </si>
  <si>
    <t>HORÁRIO</t>
  </si>
  <si>
    <t>DESCRIÇÃO</t>
  </si>
  <si>
    <t>CALORIAS</t>
  </si>
  <si>
    <t>CARBOIDRATOS</t>
  </si>
  <si>
    <t>PROTEINAS</t>
  </si>
  <si>
    <t>GORDURAS</t>
  </si>
  <si>
    <t>OBSERVAÇÕES</t>
  </si>
  <si>
    <t>Tabela de Dieta e Exercícios</t>
  </si>
  <si>
    <t>DURAÇÃO - MINUTOS</t>
  </si>
  <si>
    <t>CALORIAS QUEIMADAS</t>
  </si>
  <si>
    <t>EXERCÍCIOS</t>
  </si>
  <si>
    <t>DIETA</t>
  </si>
  <si>
    <t>OBJETIVOS</t>
  </si>
  <si>
    <t>DATA INICIAL</t>
  </si>
  <si>
    <t>DATA FINAL</t>
  </si>
  <si>
    <t>PERDA DE PESO</t>
  </si>
  <si>
    <t>DIAS DE TREINO</t>
  </si>
  <si>
    <t>PERDA POR DIA</t>
  </si>
  <si>
    <t>PESO ATUAL</t>
  </si>
  <si>
    <t>Café</t>
  </si>
  <si>
    <t>Café da manhã</t>
  </si>
  <si>
    <t>ANÁLISE DOS EXERCÍCIOS</t>
  </si>
  <si>
    <t>ANÁLISE DA DIETA</t>
  </si>
  <si>
    <t>Café da manhã leve</t>
  </si>
  <si>
    <t>Sanduiche de perú</t>
  </si>
  <si>
    <t>Almoço</t>
  </si>
  <si>
    <t>Merenda</t>
  </si>
  <si>
    <t>Jantar</t>
  </si>
  <si>
    <t>DIAS DE ATIVIDADES</t>
  </si>
  <si>
    <t>PESO A ALCANÇAR</t>
  </si>
  <si>
    <t>Linha Incial</t>
  </si>
  <si>
    <t>Última dieta</t>
  </si>
  <si>
    <t>DADOS DE GRÁFICOS DE ANÁLISE DIETA</t>
  </si>
  <si>
    <t>ANÁLISE DE EXERCÍCIO DE DADOS DE GRÁFICOS</t>
  </si>
  <si>
    <t>Linha Inicial</t>
  </si>
  <si>
    <t>Último Exercício</t>
  </si>
  <si>
    <t>Treino em esteira</t>
  </si>
  <si>
    <t>Aeróbica de baixo impacto</t>
  </si>
  <si>
    <t>DIA</t>
  </si>
  <si>
    <t>DURAÇÃO EM MINUTOS</t>
  </si>
  <si>
    <t>Ver Outras Planilhas</t>
  </si>
  <si>
    <t>tudoexcel.com.br</t>
  </si>
  <si>
    <t>Para ver mais planilhas acesse:</t>
  </si>
  <si>
    <t>Ver Mais Planilhas</t>
  </si>
  <si>
    <t>Clique nos links para ver mais planilhas</t>
  </si>
  <si>
    <t>Planilha de Controle de Estoque</t>
  </si>
  <si>
    <t>Aprenda Excel de um jeito fácil e grátis</t>
  </si>
  <si>
    <t>Planilha de Fluxo de Caixa</t>
  </si>
  <si>
    <t>Planilha de Cotação de Preços</t>
  </si>
  <si>
    <t>Planilha de Cadastro de Clientes</t>
  </si>
  <si>
    <t>Planilha de Custo de Construção e Reformas</t>
  </si>
  <si>
    <t>Planilha de Orçamento Familiar</t>
  </si>
  <si>
    <t>Planilha de Gerenciamento de Vendas</t>
  </si>
  <si>
    <t>Planilha de Estoque e Vendas</t>
  </si>
  <si>
    <t>Planilha Cotação de Preços 20 Fornecedores</t>
  </si>
  <si>
    <t>Planilha Controle de Gastos Domésticos</t>
  </si>
  <si>
    <t>Planilha para Estabelecer Metas</t>
  </si>
  <si>
    <t>Planilha para Controle de Débitos de Clientes</t>
  </si>
  <si>
    <t>Pacote de Planilhas TudoExcel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</si>
</sst>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409]h:mm\ AM/PM;@"/>
    <numFmt numFmtId="166" formatCode="#,#00;;;"/>
  </numFmts>
  <fonts count="24"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0"/>
      <color theme="0"/>
      <name val="Arial"/>
      <family val="2"/>
      <scheme val="minor"/>
    </font>
    <font>
      <b/>
      <sz val="16"/>
      <color theme="1" tint="0.24994659260841701"/>
      <name val="Arial"/>
      <family val="2"/>
      <scheme val="minor"/>
    </font>
    <font>
      <sz val="18"/>
      <color rgb="FFC00000"/>
      <name val="Arial Black"/>
      <family val="2"/>
      <scheme val="major"/>
    </font>
    <font>
      <b/>
      <sz val="18"/>
      <color rgb="FFC00000"/>
      <name val="Arial"/>
      <family val="2"/>
      <scheme val="minor"/>
    </font>
    <font>
      <b/>
      <sz val="11"/>
      <color theme="0"/>
      <name val="Arial"/>
      <family val="2"/>
      <scheme val="minor"/>
    </font>
    <font>
      <b/>
      <sz val="11"/>
      <color theme="1"/>
      <name val="Arial"/>
      <family val="2"/>
      <scheme val="minor"/>
    </font>
    <font>
      <b/>
      <sz val="11"/>
      <color rgb="FFFFFF00"/>
      <name val="Arial"/>
      <family val="2"/>
      <scheme val="minor"/>
    </font>
    <font>
      <b/>
      <sz val="14"/>
      <color theme="6" tint="-0.249977111117893"/>
      <name val="Arial"/>
      <family val="2"/>
      <scheme val="minor"/>
    </font>
    <font>
      <b/>
      <sz val="11"/>
      <color theme="6" tint="-0.249977111117893"/>
      <name val="Arial"/>
      <family val="2"/>
      <scheme val="minor"/>
    </font>
    <font>
      <b/>
      <sz val="11"/>
      <color theme="3" tint="0.39997558519241921"/>
      <name val="Arial"/>
      <family val="2"/>
      <scheme val="minor"/>
    </font>
    <font>
      <sz val="14"/>
      <color rgb="FFC00000"/>
      <name val="Arial"/>
      <family val="2"/>
    </font>
    <font>
      <sz val="11"/>
      <color rgb="FF002060"/>
      <name val="Arial"/>
      <family val="2"/>
      <scheme val="minor"/>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7">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right/>
      <top style="thin">
        <color theme="0" tint="-0.34998626667073579"/>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5" fontId="10" fillId="0" borderId="0" applyFont="0" applyFill="0" applyBorder="0" applyAlignment="0">
      <alignment horizontal="left" vertical="center"/>
    </xf>
    <xf numFmtId="0" fontId="2" fillId="0" borderId="1" applyNumberFormat="0" applyFill="0" applyProtection="0"/>
  </cellStyleXfs>
  <cellXfs count="82">
    <xf numFmtId="0" fontId="0" fillId="0" borderId="0" xfId="0">
      <alignment vertical="center"/>
    </xf>
    <xf numFmtId="0" fontId="3" fillId="0" borderId="0" xfId="2">
      <alignment vertical="center"/>
    </xf>
    <xf numFmtId="0" fontId="6" fillId="0" borderId="0" xfId="0" applyFont="1" applyFill="1" applyBorder="1">
      <alignment vertical="center"/>
    </xf>
    <xf numFmtId="0" fontId="0" fillId="0" borderId="0" xfId="0" applyFill="1">
      <alignment vertical="center"/>
    </xf>
    <xf numFmtId="0" fontId="7" fillId="0" borderId="3" xfId="0" applyFont="1" applyFill="1" applyBorder="1">
      <alignment vertical="center"/>
    </xf>
    <xf numFmtId="14" fontId="8" fillId="0" borderId="3" xfId="0" applyNumberFormat="1" applyFont="1" applyFill="1" applyBorder="1">
      <alignment vertical="center"/>
    </xf>
    <xf numFmtId="0" fontId="8" fillId="0" borderId="3" xfId="0" applyFont="1" applyFill="1" applyBorder="1">
      <alignment vertical="center"/>
    </xf>
    <xf numFmtId="14" fontId="8" fillId="0" borderId="4" xfId="0" applyNumberFormat="1" applyFont="1" applyFill="1" applyBorder="1">
      <alignment vertical="center"/>
    </xf>
    <xf numFmtId="0" fontId="6" fillId="0" borderId="3" xfId="0" applyFont="1" applyFill="1" applyBorder="1">
      <alignment vertical="center"/>
    </xf>
    <xf numFmtId="0" fontId="6" fillId="0" borderId="3" xfId="0" applyNumberFormat="1" applyFont="1" applyFill="1" applyBorder="1">
      <alignment vertical="center"/>
    </xf>
    <xf numFmtId="0" fontId="0" fillId="0" borderId="0" xfId="0" applyFont="1" applyFill="1" applyBorder="1" applyAlignment="1">
      <alignment horizontal="left" vertical="center" wrapText="1"/>
    </xf>
    <xf numFmtId="0" fontId="0" fillId="0" borderId="0" xfId="0" applyAlignment="1">
      <alignment vertical="center"/>
    </xf>
    <xf numFmtId="0" fontId="0" fillId="0" borderId="0" xfId="0" applyNumberFormat="1" applyFill="1">
      <alignment vertical="center"/>
    </xf>
    <xf numFmtId="0" fontId="3" fillId="0" borderId="0" xfId="2" applyAlignment="1">
      <alignment vertical="top"/>
    </xf>
    <xf numFmtId="166" fontId="8" fillId="0" borderId="3" xfId="0" applyNumberFormat="1" applyFont="1" applyFill="1" applyBorder="1">
      <alignment vertical="center"/>
    </xf>
    <xf numFmtId="0" fontId="1" fillId="0" borderId="1" xfId="11">
      <alignment horizontal="center" vertical="center"/>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1" fontId="0" fillId="0" borderId="0" xfId="16" applyFont="1" applyFill="1" applyBorder="1" applyAlignment="1">
      <alignment horizontal="left" vertical="center"/>
    </xf>
    <xf numFmtId="0" fontId="2" fillId="0" borderId="1" xfId="18"/>
    <xf numFmtId="14" fontId="12" fillId="5" borderId="0" xfId="10" applyNumberFormat="1" applyFont="1" applyBorder="1">
      <alignment vertical="center"/>
    </xf>
    <xf numFmtId="164" fontId="12" fillId="5" borderId="0" xfId="10" applyNumberFormat="1" applyFont="1" applyBorder="1">
      <alignment vertical="center"/>
    </xf>
    <xf numFmtId="0" fontId="12" fillId="5" borderId="0" xfId="10" applyFont="1" applyBorder="1">
      <alignment vertical="center"/>
    </xf>
    <xf numFmtId="1" fontId="12" fillId="5" borderId="0" xfId="10" applyNumberFormat="1" applyFont="1" applyBorder="1">
      <alignment vertical="center"/>
    </xf>
    <xf numFmtId="0" fontId="16" fillId="3" borderId="10" xfId="4" applyNumberFormat="1" applyFont="1" applyFill="1" applyBorder="1" applyAlignment="1" applyProtection="1">
      <alignment horizontal="center" vertical="center"/>
    </xf>
    <xf numFmtId="0" fontId="2" fillId="0" borderId="1" xfId="18" applyProtection="1"/>
    <xf numFmtId="0" fontId="0" fillId="0" borderId="0" xfId="0" applyProtection="1">
      <alignment vertical="center"/>
    </xf>
    <xf numFmtId="0" fontId="1" fillId="3" borderId="8" xfId="4" applyNumberFormat="1" applyBorder="1" applyAlignment="1" applyProtection="1">
      <alignment horizontal="center" vertical="center"/>
    </xf>
    <xf numFmtId="0" fontId="18" fillId="9" borderId="8" xfId="4" applyNumberFormat="1" applyFont="1" applyFill="1" applyBorder="1" applyAlignment="1" applyProtection="1">
      <alignment horizontal="center" vertical="center"/>
    </xf>
    <xf numFmtId="0" fontId="16" fillId="4" borderId="8" xfId="5" applyNumberFormat="1" applyFont="1" applyBorder="1" applyAlignment="1" applyProtection="1">
      <alignment horizontal="center" vertical="center"/>
    </xf>
    <xf numFmtId="0" fontId="18" fillId="4" borderId="8" xfId="5" applyNumberFormat="1" applyFont="1" applyBorder="1" applyAlignment="1" applyProtection="1">
      <alignment horizontal="center"/>
    </xf>
    <xf numFmtId="0" fontId="16" fillId="5" borderId="8" xfId="6" applyNumberFormat="1" applyFont="1" applyBorder="1" applyAlignment="1" applyProtection="1">
      <alignment horizontal="center" vertical="center"/>
    </xf>
    <xf numFmtId="0" fontId="16" fillId="5" borderId="8" xfId="6" applyNumberFormat="1" applyFont="1" applyFill="1" applyBorder="1" applyAlignment="1" applyProtection="1">
      <alignment horizontal="center" vertical="center"/>
    </xf>
    <xf numFmtId="0" fontId="0" fillId="11" borderId="12" xfId="0" applyFill="1" applyBorder="1" applyAlignment="1" applyProtection="1">
      <alignment vertical="center"/>
    </xf>
    <xf numFmtId="0" fontId="0" fillId="11" borderId="14" xfId="0" applyFill="1" applyBorder="1" applyAlignment="1" applyProtection="1">
      <alignment vertical="center"/>
    </xf>
    <xf numFmtId="0" fontId="0" fillId="11" borderId="13" xfId="0" applyFill="1" applyBorder="1" applyProtection="1">
      <alignment vertical="center"/>
    </xf>
    <xf numFmtId="0" fontId="1" fillId="0" borderId="1" xfId="11" applyProtection="1">
      <alignment horizontal="center" vertical="center"/>
      <protection locked="0"/>
    </xf>
    <xf numFmtId="0" fontId="0" fillId="0" borderId="0" xfId="0" applyProtection="1">
      <alignment vertical="center"/>
      <protection locked="0"/>
    </xf>
    <xf numFmtId="14" fontId="5" fillId="8" borderId="9" xfId="14" applyFont="1" applyFill="1" applyBorder="1" applyAlignment="1" applyProtection="1">
      <alignment horizontal="center" vertical="center"/>
      <protection locked="0"/>
    </xf>
    <xf numFmtId="0" fontId="4" fillId="5" borderId="0" xfId="3" applyAlignment="1" applyProtection="1">
      <alignment horizontal="left" vertical="center" indent="1"/>
      <protection locked="0"/>
    </xf>
    <xf numFmtId="0" fontId="15" fillId="6" borderId="10" xfId="4" applyNumberFormat="1" applyFont="1" applyFill="1" applyBorder="1" applyAlignment="1" applyProtection="1">
      <alignment horizontal="center" vertical="center"/>
      <protection locked="0"/>
    </xf>
    <xf numFmtId="0" fontId="1" fillId="3" borderId="9" xfId="4" applyNumberFormat="1" applyBorder="1" applyAlignment="1" applyProtection="1">
      <alignment horizontal="center" vertical="center"/>
      <protection locked="0"/>
    </xf>
    <xf numFmtId="14" fontId="5" fillId="3" borderId="11" xfId="14" applyFont="1" applyFill="1" applyBorder="1" applyAlignment="1" applyProtection="1">
      <alignment vertical="top"/>
      <protection locked="0"/>
    </xf>
    <xf numFmtId="0" fontId="4" fillId="5" borderId="0" xfId="3" applyProtection="1">
      <alignment horizontal="left" vertical="center" indent="1"/>
      <protection locked="0"/>
    </xf>
    <xf numFmtId="2" fontId="14" fillId="6" borderId="9" xfId="15"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1" fontId="5" fillId="10" borderId="9" xfId="16" applyFont="1" applyFill="1" applyBorder="1" applyProtection="1">
      <alignment horizontal="center"/>
      <protection locked="0"/>
    </xf>
    <xf numFmtId="1" fontId="5" fillId="10" borderId="10" xfId="16" applyFont="1" applyFill="1" applyBorder="1" applyAlignment="1" applyProtection="1">
      <alignment horizontal="center" vertical="center"/>
      <protection locked="0"/>
    </xf>
    <xf numFmtId="0" fontId="17" fillId="0" borderId="0" xfId="0" applyFont="1" applyProtection="1">
      <alignment vertical="center"/>
      <protection locked="0"/>
    </xf>
    <xf numFmtId="0" fontId="0" fillId="0" borderId="0" xfId="0" applyAlignment="1" applyProtection="1">
      <alignment horizontal="left" vertical="center"/>
      <protection locked="0"/>
    </xf>
    <xf numFmtId="14" fontId="9" fillId="0" borderId="0" xfId="10" applyNumberFormat="1" applyFill="1" applyBorder="1" applyProtection="1">
      <alignment vertical="center"/>
      <protection locked="0"/>
    </xf>
    <xf numFmtId="1" fontId="9" fillId="0" borderId="0" xfId="10" applyNumberFormat="1" applyFill="1" applyBorder="1" applyProtection="1">
      <alignment vertical="center"/>
      <protection locked="0"/>
    </xf>
    <xf numFmtId="0" fontId="9" fillId="0" borderId="0" xfId="10" applyFill="1" applyBorder="1" applyProtection="1">
      <alignment vertical="center"/>
      <protection locked="0"/>
    </xf>
    <xf numFmtId="14" fontId="0" fillId="0" borderId="0" xfId="14" applyFont="1" applyFill="1" applyBorder="1" applyAlignment="1" applyProtection="1">
      <alignment horizontal="left" vertical="center"/>
      <protection locked="0"/>
    </xf>
    <xf numFmtId="1" fontId="0" fillId="0" borderId="0" xfId="16"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19" fillId="7" borderId="1" xfId="11" applyFont="1" applyFill="1" applyProtection="1">
      <alignment horizontal="center" vertical="center"/>
    </xf>
    <xf numFmtId="0" fontId="0" fillId="0" borderId="0" xfId="0" applyFill="1" applyAlignment="1">
      <alignment horizontal="left" vertical="center" wrapText="1"/>
    </xf>
    <xf numFmtId="0" fontId="0" fillId="0" borderId="0" xfId="0" applyFill="1" applyAlignment="1" applyProtection="1">
      <alignment horizontal="left" vertical="center" wrapText="1"/>
      <protection locked="0"/>
    </xf>
    <xf numFmtId="164" fontId="0" fillId="0" borderId="0" xfId="17" applyNumberFormat="1" applyFont="1" applyFill="1" applyBorder="1" applyAlignment="1">
      <alignment horizontal="left" vertical="center"/>
    </xf>
    <xf numFmtId="164" fontId="0" fillId="0" borderId="0" xfId="17" applyNumberFormat="1" applyFont="1" applyAlignment="1">
      <alignment horizontal="left" vertical="center"/>
    </xf>
    <xf numFmtId="0" fontId="4" fillId="5" borderId="0" xfId="3" applyAlignment="1" applyProtection="1">
      <alignment horizontal="left" vertical="center" indent="1"/>
    </xf>
    <xf numFmtId="0" fontId="0" fillId="11" borderId="14" xfId="0" applyFill="1" applyBorder="1" applyAlignment="1" applyProtection="1">
      <alignment horizontal="center" vertical="center"/>
    </xf>
    <xf numFmtId="0" fontId="20" fillId="11" borderId="12" xfId="11" applyFont="1" applyFill="1" applyBorder="1" applyProtection="1">
      <alignment horizontal="center" vertical="center"/>
    </xf>
    <xf numFmtId="0" fontId="20" fillId="11" borderId="13" xfId="11" applyFont="1" applyFill="1" applyBorder="1" applyProtection="1">
      <alignment horizontal="center" vertical="center"/>
    </xf>
    <xf numFmtId="0" fontId="21" fillId="0" borderId="1" xfId="11" applyFont="1" applyProtection="1">
      <alignment horizontal="center" vertical="center"/>
    </xf>
    <xf numFmtId="2" fontId="14" fillId="6" borderId="10" xfId="15" applyFont="1" applyFill="1" applyBorder="1" applyAlignment="1" applyProtection="1">
      <alignment horizontal="center" vertical="center"/>
      <protection locked="0"/>
    </xf>
    <xf numFmtId="2" fontId="14" fillId="6" borderId="9" xfId="15" applyFont="1" applyFill="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2" fillId="0" borderId="1" xfId="18" applyBorder="1" applyAlignment="1" applyProtection="1">
      <alignment horizontal="center"/>
    </xf>
    <xf numFmtId="0" fontId="2" fillId="0" borderId="1" xfId="18" applyAlignment="1" applyProtection="1">
      <alignment horizontal="center"/>
    </xf>
    <xf numFmtId="2" fontId="5" fillId="10" borderId="10" xfId="15" applyFont="1" applyFill="1" applyBorder="1" applyAlignment="1" applyProtection="1">
      <alignment horizontal="center"/>
      <protection locked="0"/>
    </xf>
    <xf numFmtId="2" fontId="5" fillId="10" borderId="9" xfId="15" applyFont="1" applyFill="1" applyBorder="1" applyAlignment="1" applyProtection="1">
      <alignment horizontal="center"/>
      <protection locked="0"/>
    </xf>
    <xf numFmtId="0" fontId="3" fillId="0" borderId="7" xfId="2" applyBorder="1" applyAlignment="1" applyProtection="1">
      <alignment horizontal="left" vertical="top"/>
    </xf>
    <xf numFmtId="0" fontId="11" fillId="0" borderId="1" xfId="1" applyFill="1" applyBorder="1"/>
    <xf numFmtId="0" fontId="22" fillId="12" borderId="15" xfId="0" applyFont="1" applyFill="1" applyBorder="1" applyAlignment="1">
      <alignment horizontal="left" vertical="center" indent="1"/>
    </xf>
    <xf numFmtId="0" fontId="0" fillId="0" borderId="16" xfId="0" applyBorder="1" applyAlignment="1"/>
    <xf numFmtId="0" fontId="0" fillId="0" borderId="16" xfId="0" applyBorder="1" applyAlignment="1">
      <alignment horizontal="center" vertical="center"/>
    </xf>
    <xf numFmtId="0" fontId="1" fillId="0" borderId="16" xfId="11" applyBorder="1" applyProtection="1">
      <alignment horizontal="center" vertical="center"/>
    </xf>
    <xf numFmtId="0" fontId="0" fillId="0" borderId="0" xfId="0" applyAlignment="1"/>
    <xf numFmtId="0" fontId="23" fillId="0" borderId="0" xfId="11" applyFont="1" applyBorder="1" applyAlignment="1" applyProtection="1">
      <alignment horizontal="left" vertical="center" indent="1"/>
    </xf>
    <xf numFmtId="0" fontId="23" fillId="0" borderId="0" xfId="0" applyFont="1">
      <alignment vertical="center"/>
    </xf>
  </cellXfs>
  <cellStyles count="19">
    <cellStyle name="Date" xfId="14" xr:uid="{00000000-0005-0000-0000-000003000000}"/>
    <cellStyle name="Ênfase1" xfId="4" builtinId="29" customBuiltin="1"/>
    <cellStyle name="Ênfase2" xfId="5" builtinId="33" customBuiltin="1"/>
    <cellStyle name="Ênfase3" xfId="6" builtinId="37" customBuiltin="1"/>
    <cellStyle name="Hiperlink" xfId="11" builtinId="8" customBuiltin="1"/>
    <cellStyle name="Hiperlink Visitado" xfId="12" builtinId="9" customBuiltin="1"/>
    <cellStyle name="Normal" xfId="0" builtinId="0" customBuiltin="1"/>
    <cellStyle name="Number" xfId="16" xr:uid="{00000000-0005-0000-0000-00000B000000}"/>
    <cellStyle name="Sidebar Heading 1" xfId="7" xr:uid="{00000000-0005-0000-0000-00000C000000}"/>
    <cellStyle name="Sidebar Heading 2" xfId="8" xr:uid="{00000000-0005-0000-0000-00000D000000}"/>
    <cellStyle name="Sidebar Heading 3" xfId="9" xr:uid="{00000000-0005-0000-0000-00000E000000}"/>
    <cellStyle name="Time" xfId="17" xr:uid="{00000000-0005-0000-0000-00000F000000}"/>
    <cellStyle name="Título" xfId="18" builtinId="15" customBuiltin="1"/>
    <cellStyle name="Título 1" xfId="1" builtinId="16" customBuiltin="1"/>
    <cellStyle name="Título 2" xfId="2" builtinId="17" customBuiltin="1"/>
    <cellStyle name="Título 3" xfId="3" builtinId="18" customBuiltin="1"/>
    <cellStyle name="Título 4" xfId="10" builtinId="19" customBuiltin="1"/>
    <cellStyle name="Weight" xfId="15" xr:uid="{00000000-0005-0000-0000-000011000000}"/>
    <cellStyle name="White Border" xfId="13" xr:uid="{00000000-0005-0000-0000-000012000000}"/>
  </cellStyles>
  <dxfs count="21">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protection locked="0" hidden="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numFmt numFmtId="164" formatCode="[$-F400]h:mm:ss\ AM/PM"/>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b val="0"/>
        <strike val="0"/>
        <outline val="0"/>
        <shadow val="0"/>
        <u val="none"/>
        <vertAlign val="baseline"/>
        <sz val="10"/>
        <color theme="0"/>
        <name val="Arial"/>
        <family val="2"/>
        <scheme val="minor"/>
      </font>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tint="-0.499984740745262"/>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xr9:uid="{00000000-0011-0000-FFFF-FFFF00000000}">
      <tableStyleElement type="wholeTable" dxfId="20"/>
      <tableStyleElement type="headerRow" dxfId="19"/>
      <tableStyleElement type="totalRow" dxfId="18"/>
      <tableStyleElement type="firstColumn"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9">
                  <c:v>TER</c:v>
                </c:pt>
                <c:pt idx="10">
                  <c:v>TER</c:v>
                </c:pt>
                <c:pt idx="11">
                  <c:v>QUA</c:v>
                </c:pt>
                <c:pt idx="12">
                  <c:v>QUA</c:v>
                </c:pt>
                <c:pt idx="13">
                  <c:v>QUA</c:v>
                </c:pt>
              </c:strCache>
            </c:strRef>
          </c:cat>
          <c:val>
            <c:numRef>
              <c:f>'Chart Calculations'!$I$5:$I$18</c:f>
              <c:numCache>
                <c:formatCode>General</c:formatCode>
                <c:ptCount val="14"/>
                <c:pt idx="0">
                  <c:v>#N/A</c:v>
                </c:pt>
                <c:pt idx="1">
                  <c:v>#N/A</c:v>
                </c:pt>
                <c:pt idx="2">
                  <c:v>#N/A</c:v>
                </c:pt>
                <c:pt idx="3">
                  <c:v>#N/A</c:v>
                </c:pt>
                <c:pt idx="4">
                  <c:v>#N/A</c:v>
                </c:pt>
                <c:pt idx="5">
                  <c:v>#N/A</c:v>
                </c:pt>
                <c:pt idx="6">
                  <c:v>#N/A</c:v>
                </c:pt>
                <c:pt idx="7">
                  <c:v>#N/A</c:v>
                </c:pt>
                <c:pt idx="8">
                  <c:v>#N/A</c:v>
                </c:pt>
                <c:pt idx="9">
                  <c:v>1</c:v>
                </c:pt>
                <c:pt idx="10">
                  <c:v>10</c:v>
                </c:pt>
                <c:pt idx="11">
                  <c:v>283</c:v>
                </c:pt>
                <c:pt idx="12">
                  <c:v>500</c:v>
                </c:pt>
                <c:pt idx="13">
                  <c:v>1</c:v>
                </c:pt>
              </c:numCache>
            </c:numRef>
          </c:val>
          <c:extLst>
            <c:ext xmlns:c16="http://schemas.microsoft.com/office/drawing/2014/chart" uri="{C3380CC4-5D6E-409C-BE32-E72D297353CC}">
              <c16:uniqueId val="{00000000-0591-4B2A-858B-F364BF799365}"/>
            </c:ext>
          </c:extLst>
        </c:ser>
        <c:ser>
          <c:idx val="1"/>
          <c:order val="1"/>
          <c:tx>
            <c:strRef>
              <c:f>'Chart Calculations'!$H$4</c:f>
              <c:strCache>
                <c:ptCount val="1"/>
                <c:pt idx="0">
                  <c:v>CARBOIDRATOS</c:v>
                </c:pt>
              </c:strCache>
            </c:strRef>
          </c:tx>
          <c:spPr>
            <a:solidFill>
              <a:schemeClr val="accent2"/>
            </a:solidFill>
            <a:ln>
              <a:noFill/>
            </a:ln>
            <a:effectLst/>
          </c:spPr>
          <c:invertIfNegative val="0"/>
          <c:cat>
            <c:strRef>
              <c:f>'Chart Calculations'!$E$5:$E$18</c:f>
              <c:strCache>
                <c:ptCount val="14"/>
                <c:pt idx="9">
                  <c:v>TER</c:v>
                </c:pt>
                <c:pt idx="10">
                  <c:v>TER</c:v>
                </c:pt>
                <c:pt idx="11">
                  <c:v>QUA</c:v>
                </c:pt>
                <c:pt idx="12">
                  <c:v>QUA</c:v>
                </c:pt>
                <c:pt idx="13">
                  <c:v>QUA</c:v>
                </c:pt>
              </c:strCache>
            </c:strRef>
          </c:cat>
          <c:val>
            <c:numRef>
              <c:f>'Chart Calculations'!$H$5:$H$18</c:f>
              <c:numCache>
                <c:formatCode>General</c:formatCode>
                <c:ptCount val="14"/>
                <c:pt idx="0">
                  <c:v>#N/A</c:v>
                </c:pt>
                <c:pt idx="1">
                  <c:v>#N/A</c:v>
                </c:pt>
                <c:pt idx="2">
                  <c:v>#N/A</c:v>
                </c:pt>
                <c:pt idx="3">
                  <c:v>#N/A</c:v>
                </c:pt>
                <c:pt idx="4">
                  <c:v>#N/A</c:v>
                </c:pt>
                <c:pt idx="5">
                  <c:v>#N/A</c:v>
                </c:pt>
                <c:pt idx="6">
                  <c:v>#N/A</c:v>
                </c:pt>
                <c:pt idx="7">
                  <c:v>#N/A</c:v>
                </c:pt>
                <c:pt idx="8">
                  <c:v>#N/A</c:v>
                </c:pt>
                <c:pt idx="9">
                  <c:v>0</c:v>
                </c:pt>
                <c:pt idx="10">
                  <c:v>10</c:v>
                </c:pt>
                <c:pt idx="11">
                  <c:v>46</c:v>
                </c:pt>
                <c:pt idx="12">
                  <c:v>42</c:v>
                </c:pt>
                <c:pt idx="13">
                  <c:v>0</c:v>
                </c:pt>
              </c:numCache>
            </c:numRef>
          </c:val>
          <c:extLst>
            <c:ext xmlns:c16="http://schemas.microsoft.com/office/drawing/2014/chart" uri="{C3380CC4-5D6E-409C-BE32-E72D297353CC}">
              <c16:uniqueId val="{00000001-0591-4B2A-858B-F364BF799365}"/>
            </c:ext>
          </c:extLst>
        </c:ser>
        <c:ser>
          <c:idx val="2"/>
          <c:order val="2"/>
          <c:tx>
            <c:strRef>
              <c:f>'Chart Calculations'!$G$4</c:f>
              <c:strCache>
                <c:ptCount val="1"/>
                <c:pt idx="0">
                  <c:v>PROTEINAS</c:v>
                </c:pt>
              </c:strCache>
            </c:strRef>
          </c:tx>
          <c:spPr>
            <a:solidFill>
              <a:schemeClr val="bg1">
                <a:lumMod val="65000"/>
              </a:schemeClr>
            </a:solidFill>
            <a:ln>
              <a:noFill/>
            </a:ln>
            <a:effectLst/>
          </c:spPr>
          <c:invertIfNegative val="0"/>
          <c:cat>
            <c:strRef>
              <c:f>'Chart Calculations'!$E$5:$E$18</c:f>
              <c:strCache>
                <c:ptCount val="14"/>
                <c:pt idx="9">
                  <c:v>TER</c:v>
                </c:pt>
                <c:pt idx="10">
                  <c:v>TER</c:v>
                </c:pt>
                <c:pt idx="11">
                  <c:v>QUA</c:v>
                </c:pt>
                <c:pt idx="12">
                  <c:v>QUA</c:v>
                </c:pt>
                <c:pt idx="13">
                  <c:v>QUA</c:v>
                </c:pt>
              </c:strCache>
            </c:strRef>
          </c:cat>
          <c:val>
            <c:numRef>
              <c:f>'Chart Calculations'!$G$5:$G$18</c:f>
              <c:numCache>
                <c:formatCode>General</c:formatCode>
                <c:ptCount val="14"/>
                <c:pt idx="0">
                  <c:v>#N/A</c:v>
                </c:pt>
                <c:pt idx="1">
                  <c:v>#N/A</c:v>
                </c:pt>
                <c:pt idx="2">
                  <c:v>#N/A</c:v>
                </c:pt>
                <c:pt idx="3">
                  <c:v>#N/A</c:v>
                </c:pt>
                <c:pt idx="4">
                  <c:v>#N/A</c:v>
                </c:pt>
                <c:pt idx="5">
                  <c:v>#N/A</c:v>
                </c:pt>
                <c:pt idx="6">
                  <c:v>#N/A</c:v>
                </c:pt>
                <c:pt idx="7">
                  <c:v>#N/A</c:v>
                </c:pt>
                <c:pt idx="8">
                  <c:v>#N/A</c:v>
                </c:pt>
                <c:pt idx="9">
                  <c:v>0</c:v>
                </c:pt>
                <c:pt idx="10">
                  <c:v>2</c:v>
                </c:pt>
                <c:pt idx="11">
                  <c:v>18</c:v>
                </c:pt>
                <c:pt idx="12">
                  <c:v>35</c:v>
                </c:pt>
                <c:pt idx="13">
                  <c:v>0</c:v>
                </c:pt>
              </c:numCache>
            </c:numRef>
          </c:val>
          <c:extLst>
            <c:ext xmlns:c16="http://schemas.microsoft.com/office/drawing/2014/chart" uri="{C3380CC4-5D6E-409C-BE32-E72D297353CC}">
              <c16:uniqueId val="{00000002-0591-4B2A-858B-F364BF799365}"/>
            </c:ext>
          </c:extLst>
        </c:ser>
        <c:ser>
          <c:idx val="3"/>
          <c:order val="3"/>
          <c:tx>
            <c:strRef>
              <c:f>'Chart Calculations'!$F$4</c:f>
              <c:strCache>
                <c:ptCount val="1"/>
                <c:pt idx="0">
                  <c:v>GORDURAS</c:v>
                </c:pt>
              </c:strCache>
            </c:strRef>
          </c:tx>
          <c:spPr>
            <a:solidFill>
              <a:schemeClr val="accent1"/>
            </a:solidFill>
            <a:ln>
              <a:noFill/>
            </a:ln>
            <a:effectLst/>
          </c:spPr>
          <c:invertIfNegative val="0"/>
          <c:cat>
            <c:strRef>
              <c:f>'Chart Calculations'!$E$5:$E$18</c:f>
              <c:strCache>
                <c:ptCount val="14"/>
                <c:pt idx="9">
                  <c:v>TER</c:v>
                </c:pt>
                <c:pt idx="10">
                  <c:v>TER</c:v>
                </c:pt>
                <c:pt idx="11">
                  <c:v>QUA</c:v>
                </c:pt>
                <c:pt idx="12">
                  <c:v>QUA</c:v>
                </c:pt>
                <c:pt idx="13">
                  <c:v>QUA</c:v>
                </c:pt>
              </c:strCache>
            </c:strRef>
          </c:cat>
          <c:val>
            <c:numRef>
              <c:f>'Chart Calculations'!$F$5:$F$18</c:f>
              <c:numCache>
                <c:formatCode>General</c:formatCode>
                <c:ptCount val="14"/>
                <c:pt idx="0">
                  <c:v>#N/A</c:v>
                </c:pt>
                <c:pt idx="1">
                  <c:v>#N/A</c:v>
                </c:pt>
                <c:pt idx="2">
                  <c:v>#N/A</c:v>
                </c:pt>
                <c:pt idx="3">
                  <c:v>#N/A</c:v>
                </c:pt>
                <c:pt idx="4">
                  <c:v>#N/A</c:v>
                </c:pt>
                <c:pt idx="5">
                  <c:v>#N/A</c:v>
                </c:pt>
                <c:pt idx="6">
                  <c:v>#N/A</c:v>
                </c:pt>
                <c:pt idx="7">
                  <c:v>#N/A</c:v>
                </c:pt>
                <c:pt idx="8">
                  <c:v>#N/A</c:v>
                </c:pt>
                <c:pt idx="9">
                  <c:v>0</c:v>
                </c:pt>
                <c:pt idx="10">
                  <c:v>10</c:v>
                </c:pt>
                <c:pt idx="11">
                  <c:v>3.5</c:v>
                </c:pt>
                <c:pt idx="12">
                  <c:v>25</c:v>
                </c:pt>
                <c:pt idx="13">
                  <c:v>0</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pt-BR"/>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pt-BR"/>
          </a:p>
        </c:txPr>
        <c:crossAx val="492222544"/>
        <c:crosses val="autoZero"/>
        <c:crossBetween val="between"/>
        <c:majorUnit val="0.5"/>
      </c:valAx>
      <c:spPr>
        <a:noFill/>
        <a:ln>
          <a:noFill/>
        </a:ln>
        <a:effectLst/>
      </c:spPr>
    </c:plotArea>
    <c:legend>
      <c:legendPos val="r"/>
      <c:layout>
        <c:manualLayout>
          <c:xMode val="edge"/>
          <c:yMode val="edge"/>
          <c:x val="0.82166370439508429"/>
          <c:y val="0"/>
          <c:w val="0.16829859697550417"/>
          <c:h val="0.98487209098862638"/>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85000"/>
                  <a:lumOff val="15000"/>
                </a:schemeClr>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'Chart Calculations'!$G$22</c:f>
              <c:strCache>
                <c:ptCount val="1"/>
                <c:pt idx="0">
                  <c:v>CALORIAS QUEIMADAS</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Calculations'!$D$23:$D$36</c:f>
              <c:strCache>
                <c:ptCount val="2"/>
                <c:pt idx="0">
                  <c:v>02/09/2020</c:v>
                </c:pt>
                <c:pt idx="1">
                  <c:v>01/09/2020</c:v>
                </c:pt>
              </c:strCache>
            </c:strRef>
          </c:cat>
          <c:val>
            <c:numRef>
              <c:f>'Chart Calculations'!$G$23:$G$36</c:f>
              <c:numCache>
                <c:formatCode>#,#00;;;</c:formatCode>
                <c:ptCount val="14"/>
                <c:pt idx="0">
                  <c:v>180</c:v>
                </c:pt>
                <c:pt idx="1">
                  <c:v>120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'Chart Calculations'!$F$22</c:f>
              <c:strCache>
                <c:ptCount val="1"/>
                <c:pt idx="0">
                  <c:v>DURAÇÃO EM MINUTOS</c:v>
                </c:pt>
              </c:strCache>
            </c:strRef>
          </c:tx>
          <c:spPr>
            <a:ln w="28575" cap="rnd">
              <a:solidFill>
                <a:schemeClr val="accent1"/>
              </a:solidFill>
              <a:round/>
            </a:ln>
            <a:effectLst/>
          </c:spPr>
          <c:marker>
            <c:symbol val="none"/>
          </c:marker>
          <c:cat>
            <c:multiLvlStrRef>
              <c:f>'Chart Calculations'!$D$23:$E$36</c:f>
              <c:multiLvlStrCache>
                <c:ptCount val="2"/>
                <c:lvl>
                  <c:pt idx="0">
                    <c:v>QUA</c:v>
                  </c:pt>
                  <c:pt idx="1">
                    <c:v>TER</c:v>
                  </c:pt>
                </c:lvl>
                <c:lvl>
                  <c:pt idx="0">
                    <c:v>02/09/2020</c:v>
                  </c:pt>
                  <c:pt idx="1">
                    <c:v>01/09/2020</c:v>
                  </c:pt>
                </c:lvl>
              </c:multiLvlStrCache>
            </c:multiLvlStrRef>
          </c:cat>
          <c:val>
            <c:numRef>
              <c:f>'Chart Calculations'!$F$23:$F$36</c:f>
              <c:numCache>
                <c:formatCode>#,#00;;;</c:formatCode>
                <c:ptCount val="14"/>
                <c:pt idx="0">
                  <c:v>60</c:v>
                </c:pt>
                <c:pt idx="1">
                  <c:v>30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legend>
    <c:plotVisOnly val="0"/>
    <c:dispBlanksAs val="gap"/>
    <c:showDLblsOverMax val="0"/>
  </c:chart>
  <c:spPr>
    <a:noFill/>
    <a:ln w="9525" cap="flat" cmpd="sng" algn="ctr">
      <a:noFill/>
      <a:round/>
    </a:ln>
    <a:effectLst/>
  </c:spPr>
  <c:txPr>
    <a:bodyPr/>
    <a:lstStyle/>
    <a:p>
      <a:pPr>
        <a:defRPr sz="1100"/>
      </a:pPr>
      <a:endParaRPr lang="pt-B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A1"/><Relationship Id="rId1" Type="http://schemas.openxmlformats.org/officeDocument/2006/relationships/hyperlink" Target="#EXERCICIOS!A1"/><Relationship Id="rId5"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XERCICIOS!A1"/><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2" Type="http://schemas.openxmlformats.org/officeDocument/2006/relationships/hyperlink" Target="#OBJETIVOS!A1"/><Relationship Id="rId1" Type="http://schemas.openxmlformats.org/officeDocument/2006/relationships/hyperlink" Target="#DIETA!A1"/></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xercise" descr="Exercise navigation button">
          <a:hlinkClick xmlns:r="http://schemas.openxmlformats.org/officeDocument/2006/relationships" r:id="rId1" tooltip="Select to view Exercise worksheet"/>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t" descr="Diet navigation button">
          <a:hlinkClick xmlns:r="http://schemas.openxmlformats.org/officeDocument/2006/relationships" r:id="rId2" tooltip="Select to view Diet worksheet"/>
          <a:extLst>
            <a:ext uri="{FF2B5EF4-FFF2-40B4-BE49-F238E27FC236}">
              <a16:creationId xmlns:a16="http://schemas.microsoft.com/office/drawing/2014/main"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editAs="oneCell">
    <xdr:from>
      <xdr:col>2</xdr:col>
      <xdr:colOff>28575</xdr:colOff>
      <xdr:row>3</xdr:row>
      <xdr:rowOff>47624</xdr:rowOff>
    </xdr:from>
    <xdr:to>
      <xdr:col>10</xdr:col>
      <xdr:colOff>666750</xdr:colOff>
      <xdr:row>6</xdr:row>
      <xdr:rowOff>390525</xdr:rowOff>
    </xdr:to>
    <xdr:graphicFrame macro="">
      <xdr:nvGraphicFramePr>
        <xdr:cNvPr id="19" name="chtDietAnalysis" descr="100% stacked bar chart showing last 14 days of diet entries, including fat, protein, carbs, and calories">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8</xdr:row>
      <xdr:rowOff>47624</xdr:rowOff>
    </xdr:from>
    <xdr:to>
      <xdr:col>10</xdr:col>
      <xdr:colOff>695324</xdr:colOff>
      <xdr:row>17</xdr:row>
      <xdr:rowOff>314324</xdr:rowOff>
    </xdr:to>
    <xdr:graphicFrame macro="">
      <xdr:nvGraphicFramePr>
        <xdr:cNvPr id="21" name="chtExerciseAnalysis" descr="Clustered Column &amp; Line Chart, showing calories burned and duration in minutes of last 14 exercise entries">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495299</xdr:colOff>
      <xdr:row>2</xdr:row>
      <xdr:rowOff>104775</xdr:rowOff>
    </xdr:from>
    <xdr:to>
      <xdr:col>10</xdr:col>
      <xdr:colOff>808263</xdr:colOff>
      <xdr:row>2</xdr:row>
      <xdr:rowOff>314325</xdr:rowOff>
    </xdr:to>
    <xdr:pic>
      <xdr:nvPicPr>
        <xdr:cNvPr id="5" name="Imagem 4">
          <a:extLst>
            <a:ext uri="{FF2B5EF4-FFF2-40B4-BE49-F238E27FC236}">
              <a16:creationId xmlns:a16="http://schemas.microsoft.com/office/drawing/2014/main" id="{8C9737E6-178D-46A9-9B1F-409BBCF2B6F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29624" y="1000125"/>
          <a:ext cx="1122589"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Goals" descr="Goals navigation button">
          <a:hlinkClick xmlns:r="http://schemas.openxmlformats.org/officeDocument/2006/relationships" r:id="rId1" tooltip="Select to view Goals worksheet"/>
          <a:extLst>
            <a:ext uri="{FF2B5EF4-FFF2-40B4-BE49-F238E27FC236}">
              <a16:creationId xmlns:a16="http://schemas.microsoft.com/office/drawing/2014/main"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xercise" descr="Exercise navigation button">
          <a:hlinkClick xmlns:r="http://schemas.openxmlformats.org/officeDocument/2006/relationships" r:id="rId2" tooltip="Select to view Exercise worksheet"/>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 descr="Diet navigation button">
          <a:hlinkClick xmlns:r="http://schemas.openxmlformats.org/officeDocument/2006/relationships" r:id="rId1" tooltip="Select to view Diet worksheet"/>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Goals" descr="Goals navigation button">
          <a:hlinkClick xmlns:r="http://schemas.openxmlformats.org/officeDocument/2006/relationships" r:id="rId2" tooltip="Select to view Goals worksheet"/>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762000</xdr:colOff>
      <xdr:row>0</xdr:row>
      <xdr:rowOff>38100</xdr:rowOff>
    </xdr:from>
    <xdr:to>
      <xdr:col>1</xdr:col>
      <xdr:colOff>2190750</xdr:colOff>
      <xdr:row>0</xdr:row>
      <xdr:rowOff>352425</xdr:rowOff>
    </xdr:to>
    <xdr:pic>
      <xdr:nvPicPr>
        <xdr:cNvPr id="2" name="Imagem 1">
          <a:extLst>
            <a:ext uri="{FF2B5EF4-FFF2-40B4-BE49-F238E27FC236}">
              <a16:creationId xmlns:a16="http://schemas.microsoft.com/office/drawing/2014/main" id="{F87967D4-93A3-4424-A531-2BBB73C874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5275" y="38100"/>
          <a:ext cx="1428750" cy="3143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et" displayName="Diet" ref="B3:I12" totalsRowShown="0" headerRowDxfId="15" dataDxfId="14">
  <autoFilter ref="B3:I12" xr:uid="{00000000-0009-0000-0100-000001000000}"/>
  <tableColumns count="8">
    <tableColumn id="1" xr3:uid="{00000000-0010-0000-0000-000001000000}" name="DATA" dataDxfId="13" dataCellStyle="Date"/>
    <tableColumn id="2" xr3:uid="{00000000-0010-0000-0000-000002000000}" name="HORÁRIO" dataDxfId="12" dataCellStyle="Time"/>
    <tableColumn id="3" xr3:uid="{00000000-0010-0000-0000-000003000000}" name="DESCRIÇÃO" dataDxfId="11"/>
    <tableColumn id="4" xr3:uid="{00000000-0010-0000-0000-000004000000}" name="CALORIAS" dataDxfId="10" dataCellStyle="Number"/>
    <tableColumn id="5" xr3:uid="{00000000-0010-0000-0000-000005000000}" name="CARBOIDRATOS" dataDxfId="9" dataCellStyle="Number"/>
    <tableColumn id="6" xr3:uid="{00000000-0010-0000-0000-000006000000}" name="PROTEINAS" dataDxfId="8" dataCellStyle="Number"/>
    <tableColumn id="7" xr3:uid="{00000000-0010-0000-0000-000007000000}" name="GORDURAS" dataDxfId="7" dataCellStyle="Number"/>
    <tableColumn id="8" xr3:uid="{00000000-0010-0000-0000-000008000000}" name="OBSERVAÇÕES" dataDxfId="6"/>
  </tableColumns>
  <tableStyleInfo name="Diet and exercise journal Table" showFirstColumn="0" showLastColumn="0" showRowStripes="1" showColumnStripes="0"/>
  <extLst>
    <ext xmlns:x14="http://schemas.microsoft.com/office/spreadsheetml/2009/9/main" uri="{504A1905-F514-4f6f-8877-14C23A59335A}">
      <x14:table altTextSummary="Enter diet information such as date, time, description, calories, carbohydrates, protein, fat and any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ercise" displayName="Exercise" ref="B3:E10" totalsRowShown="0" headerRowDxfId="5" dataDxfId="4">
  <autoFilter ref="B3:E10" xr:uid="{00000000-0009-0000-0100-000002000000}"/>
  <tableColumns count="4">
    <tableColumn id="1" xr3:uid="{00000000-0010-0000-0100-000001000000}" name="DATA" dataDxfId="3" dataCellStyle="Date"/>
    <tableColumn id="2" xr3:uid="{00000000-0010-0000-0100-000002000000}" name="DURAÇÃO - MINUTOS" dataDxfId="2" dataCellStyle="Number"/>
    <tableColumn id="3" xr3:uid="{00000000-0010-0000-0100-000003000000}" name="CALORIAS QUEIMADAS" dataDxfId="1" dataCellStyle="Number"/>
    <tableColumn id="4" xr3:uid="{00000000-0010-0000-0100-000004000000}" name="OBSERVAÇÕES" dataDxfId="0"/>
  </tableColumns>
  <tableStyleInfo name="Diet and exercise journal Table" showFirstColumn="0" showLastColumn="0" showRowStripes="1" showColumnStripes="0"/>
  <extLst>
    <ext xmlns:x14="http://schemas.microsoft.com/office/spreadsheetml/2009/9/main" uri="{504A1905-F514-4f6f-8877-14C23A59335A}">
      <x14:table altTextSummary="Enter exercise information such as date, duration, calories burned and any notes"/>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doexcel.com.br/loja" TargetMode="External"/><Relationship Id="rId1" Type="http://schemas.openxmlformats.org/officeDocument/2006/relationships/hyperlink" Target="https://www.tudoexcel.com.br/loj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udoexcel.com.br/loja"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tudoexcel.com.br/produto/planilha-de-cotacao-ate-20-fornecedores-500-itens" TargetMode="External"/><Relationship Id="rId13" Type="http://schemas.openxmlformats.org/officeDocument/2006/relationships/hyperlink" Target="https://www.tudoexcel.com.br/produto/planilha-de-construcao-e-reformas" TargetMode="External"/><Relationship Id="rId3" Type="http://schemas.openxmlformats.org/officeDocument/2006/relationships/hyperlink" Target="https://www.tudoexcel.com.br/produto/planilha-de-cotacao-de-precos" TargetMode="External"/><Relationship Id="rId7" Type="http://schemas.openxmlformats.org/officeDocument/2006/relationships/hyperlink" Target="https://www.tudoexcel.com.br/produto/planilha-de-estoque-e-vendas" TargetMode="External"/><Relationship Id="rId12" Type="http://schemas.openxmlformats.org/officeDocument/2006/relationships/hyperlink" Target="https://www.tudoexcel.com.br/produto/pacote-de-planilhas-de-excel" TargetMode="External"/><Relationship Id="rId2" Type="http://schemas.openxmlformats.org/officeDocument/2006/relationships/hyperlink" Target="https://www.tudoexcel.com.br/produto/planilha-de-fluxo-de-caixa" TargetMode="External"/><Relationship Id="rId16" Type="http://schemas.openxmlformats.org/officeDocument/2006/relationships/drawing" Target="../drawings/drawing4.xml"/><Relationship Id="rId1" Type="http://schemas.openxmlformats.org/officeDocument/2006/relationships/hyperlink" Target="https://www.tudoexcel.com.br/produto/planilha-de-controle-de-estoque" TargetMode="External"/><Relationship Id="rId6" Type="http://schemas.openxmlformats.org/officeDocument/2006/relationships/hyperlink" Target="https://www.tudoexcel.com.br/produto/planilha-de-gerenciamento-de-vendas" TargetMode="External"/><Relationship Id="rId11" Type="http://schemas.openxmlformats.org/officeDocument/2006/relationships/hyperlink" Target="https://www.tudoexcel.com.br/produto/planilha-controle-de-debitos-de-clientes" TargetMode="External"/><Relationship Id="rId5" Type="http://schemas.openxmlformats.org/officeDocument/2006/relationships/hyperlink" Target="https://www.tudoexcel.com.br/produto/planilha-de-orcamento-familiar" TargetMode="External"/><Relationship Id="rId15" Type="http://schemas.openxmlformats.org/officeDocument/2006/relationships/printerSettings" Target="../printerSettings/printerSettings4.bin"/><Relationship Id="rId10" Type="http://schemas.openxmlformats.org/officeDocument/2006/relationships/hyperlink" Target="https://www.tudoexcel.com.br/produto/planilha-para-estabelecer-metas" TargetMode="External"/><Relationship Id="rId4" Type="http://schemas.openxmlformats.org/officeDocument/2006/relationships/hyperlink" Target="https://www.tudoexcel.com.br/produto/planilha-de-cadastro-de-clientes" TargetMode="External"/><Relationship Id="rId9" Type="http://schemas.openxmlformats.org/officeDocument/2006/relationships/hyperlink" Target="https://www.tudoexcel.com.br/produto/planilha-de-controle-de-despesas-domesticas" TargetMode="External"/><Relationship Id="rId14" Type="http://schemas.openxmlformats.org/officeDocument/2006/relationships/hyperlink" Target="https://www.tudoexcel.com.b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K26"/>
  <sheetViews>
    <sheetView showGridLines="0" tabSelected="1" zoomScaleNormal="100" workbookViewId="0">
      <selection activeCell="J3" sqref="J3"/>
    </sheetView>
  </sheetViews>
  <sheetFormatPr defaultRowHeight="14.25" x14ac:dyDescent="0.2"/>
  <cols>
    <col min="1" max="1" width="2.625" style="37" customWidth="1"/>
    <col min="2" max="2" width="21.375" style="37" customWidth="1"/>
    <col min="3" max="3" width="16.375" style="37" customWidth="1"/>
    <col min="4" max="4" width="11.875" style="37" customWidth="1"/>
    <col min="5" max="9" width="10.375" style="37" customWidth="1"/>
    <col min="10" max="11" width="10.625" style="37" customWidth="1"/>
    <col min="12" max="12" width="2.625" style="37" customWidth="1"/>
    <col min="13" max="16384" width="9" style="37"/>
  </cols>
  <sheetData>
    <row r="1" spans="2:11" ht="36.75" x14ac:dyDescent="0.7">
      <c r="B1" s="24" t="s">
        <v>22</v>
      </c>
      <c r="C1" s="69" t="s">
        <v>21</v>
      </c>
      <c r="D1" s="70"/>
      <c r="E1" s="25"/>
      <c r="F1" s="65" t="s">
        <v>52</v>
      </c>
      <c r="G1" s="65"/>
      <c r="H1" s="25"/>
      <c r="I1" s="25"/>
      <c r="J1" s="36" t="s">
        <v>5</v>
      </c>
      <c r="K1" s="36" t="s">
        <v>6</v>
      </c>
    </row>
    <row r="2" spans="2:11" ht="33.75" customHeight="1" thickBot="1" x14ac:dyDescent="0.25">
      <c r="B2" s="38">
        <v>44075</v>
      </c>
      <c r="C2" s="68" t="s">
        <v>16</v>
      </c>
      <c r="D2" s="68"/>
      <c r="E2" s="68"/>
    </row>
    <row r="3" spans="2:11" ht="31.5" customHeight="1" x14ac:dyDescent="0.2">
      <c r="B3" s="27" t="s">
        <v>37</v>
      </c>
      <c r="C3" s="39" t="s">
        <v>31</v>
      </c>
      <c r="D3" s="39"/>
      <c r="E3" s="39"/>
      <c r="F3" s="39"/>
      <c r="G3" s="39"/>
      <c r="H3" s="39"/>
      <c r="I3" s="39"/>
      <c r="J3" s="61"/>
      <c r="K3" s="61"/>
    </row>
    <row r="4" spans="2:11" ht="37.5" customHeight="1" x14ac:dyDescent="0.2">
      <c r="B4" s="40">
        <v>120</v>
      </c>
    </row>
    <row r="5" spans="2:11" ht="48" customHeight="1" thickBot="1" x14ac:dyDescent="0.25">
      <c r="B5" s="41"/>
    </row>
    <row r="6" spans="2:11" ht="37.5" customHeight="1" x14ac:dyDescent="0.2">
      <c r="B6" s="28" t="s">
        <v>23</v>
      </c>
    </row>
    <row r="7" spans="2:11" ht="39" customHeight="1" thickBot="1" x14ac:dyDescent="0.25">
      <c r="B7" s="38">
        <f>StartDate+B4</f>
        <v>44195</v>
      </c>
    </row>
    <row r="8" spans="2:11" ht="32.25" customHeight="1" thickBot="1" x14ac:dyDescent="0.25">
      <c r="B8" s="42"/>
      <c r="C8" s="43" t="s">
        <v>30</v>
      </c>
      <c r="D8" s="43"/>
      <c r="E8" s="43"/>
      <c r="F8" s="43"/>
      <c r="G8" s="43"/>
      <c r="H8" s="43"/>
      <c r="I8" s="43"/>
      <c r="J8" s="43"/>
      <c r="K8" s="43"/>
    </row>
    <row r="9" spans="2:11" ht="30" customHeight="1" x14ac:dyDescent="0.2">
      <c r="B9" s="29" t="s">
        <v>27</v>
      </c>
    </row>
    <row r="10" spans="2:11" ht="41.25" customHeight="1" thickBot="1" x14ac:dyDescent="0.25">
      <c r="B10" s="44">
        <v>98</v>
      </c>
    </row>
    <row r="11" spans="2:11" ht="43.5" customHeight="1" x14ac:dyDescent="0.2">
      <c r="B11" s="29" t="s">
        <v>38</v>
      </c>
    </row>
    <row r="12" spans="2:11" ht="21" customHeight="1" x14ac:dyDescent="0.2">
      <c r="B12" s="66">
        <v>90</v>
      </c>
    </row>
    <row r="13" spans="2:11" ht="18.75" customHeight="1" thickBot="1" x14ac:dyDescent="0.25">
      <c r="B13" s="67"/>
      <c r="J13" s="45"/>
      <c r="K13" s="45"/>
    </row>
    <row r="14" spans="2:11" ht="47.25" customHeight="1" x14ac:dyDescent="0.25">
      <c r="B14" s="30" t="s">
        <v>24</v>
      </c>
      <c r="J14" s="45"/>
      <c r="K14" s="45"/>
    </row>
    <row r="15" spans="2:11" ht="33" customHeight="1" thickBot="1" x14ac:dyDescent="0.55000000000000004">
      <c r="B15" s="46">
        <f>StartWeight-EndWeight</f>
        <v>8</v>
      </c>
      <c r="J15" s="45"/>
      <c r="K15" s="45"/>
    </row>
    <row r="16" spans="2:11" ht="38.25" customHeight="1" x14ac:dyDescent="0.2">
      <c r="B16" s="31" t="s">
        <v>25</v>
      </c>
    </row>
    <row r="17" spans="2:11" ht="27.75" thickBot="1" x14ac:dyDescent="0.25">
      <c r="B17" s="47">
        <f>EndDate-StartDate</f>
        <v>120</v>
      </c>
    </row>
    <row r="18" spans="2:11" ht="40.5" customHeight="1" x14ac:dyDescent="0.2">
      <c r="B18" s="32" t="s">
        <v>26</v>
      </c>
    </row>
    <row r="19" spans="2:11" ht="21.75" customHeight="1" x14ac:dyDescent="0.2">
      <c r="B19" s="71">
        <f>WeightGoal/B17</f>
        <v>6.6666666666666666E-2</v>
      </c>
    </row>
    <row r="20" spans="2:11" ht="15" thickBot="1" x14ac:dyDescent="0.25">
      <c r="B20" s="72"/>
    </row>
    <row r="22" spans="2:11" ht="21.75" customHeight="1" x14ac:dyDescent="0.2">
      <c r="B22" s="33"/>
      <c r="C22" s="62" t="s">
        <v>51</v>
      </c>
      <c r="D22" s="62"/>
      <c r="E22" s="62"/>
      <c r="F22" s="63" t="s">
        <v>50</v>
      </c>
      <c r="G22" s="64"/>
      <c r="H22" s="34"/>
      <c r="I22" s="34"/>
      <c r="J22" s="34"/>
      <c r="K22" s="35"/>
    </row>
    <row r="26" spans="2:11" ht="15" x14ac:dyDescent="0.2">
      <c r="H26" s="48"/>
    </row>
  </sheetData>
  <sheetProtection algorithmName="SHA-512" hashValue="FEc6PNXII9fq1GtEW2aJDRpYducA5GGcNFsTNQGbQMSSJuKIBUhA2XvkTcc4aLHOJKlra83E3ds0ZdpcRXe4QA==" saltValue="MOtM+0kRsRNUY2tg5KIreg==" spinCount="100000" sheet="1" objects="1" scenarios="1" formatCells="0" formatColumns="0" formatRows="0" insertColumns="0" insertRows="0" sort="0" autoFilter="0" pivotTables="0"/>
  <mergeCells count="7">
    <mergeCell ref="C22:E22"/>
    <mergeCell ref="F22:G22"/>
    <mergeCell ref="F1:G1"/>
    <mergeCell ref="B12:B13"/>
    <mergeCell ref="C2:E2"/>
    <mergeCell ref="C1:D1"/>
    <mergeCell ref="B19:B20"/>
  </mergeCells>
  <dataValidations xWindow="230" yWindow="309" count="17">
    <dataValidation allowBlank="1" showInputMessage="1" showErrorMessage="1" prompt="Crie um diário de dieta e exercícios nesta planilha. Insira a data inicial, a data final, o peso inicial e o peso final desejado para calcular a perda de peso. Os gráficos mostram resultados de dieta e exercícios" sqref="B2" xr:uid="{00000000-0002-0000-0000-000000000000}"/>
    <dataValidation allowBlank="1" showInputMessage="1" showErrorMessage="1" prompt="Crie um Diário de Dieta e Exercícios nesta pasta de trabalho. Insira o peso inicial e o peso final desejado para calcular a perda de meta nesta planilha. Os gráficos mostram os resultados da Dieta e Exercício" sqref="A1" xr:uid="{00000000-0002-0000-0000-000001000000}"/>
    <dataValidation allowBlank="1" showInputMessage="1" showErrorMessage="1" prompt="Enter End Date in this cell" sqref="B8" xr:uid="{00000000-0002-0000-0000-000002000000}"/>
    <dataValidation allowBlank="1" showInputMessage="1" showErrorMessage="1" prompt="Digite o peso atual nesta célula_x000a_" sqref="B10" xr:uid="{00000000-0002-0000-0000-000003000000}"/>
    <dataValidation allowBlank="1" showInputMessage="1" showErrorMessage="1" prompt="Digite o peso final nesta célula" sqref="B12:B13" xr:uid="{00000000-0002-0000-0000-000004000000}"/>
    <dataValidation allowBlank="1" showInputMessage="1" showErrorMessage="1" prompt="A perda de meta é calculada automaticamente nesta célula" sqref="B15" xr:uid="{00000000-0002-0000-0000-000005000000}"/>
    <dataValidation allowBlank="1" showInputMessage="1" showErrorMessage="1" prompt="Quantidades de dias a perder são calculados automaticamente nesta célula" sqref="B17" xr:uid="{00000000-0002-0000-0000-000006000000}"/>
    <dataValidation allowBlank="1" showInputMessage="1" showErrorMessage="1" prompt="Perda por dia é calculada automaticamente nesta célula" sqref="B19" xr:uid="{00000000-0002-0000-0000-000007000000}"/>
    <dataValidation allowBlank="1" showInputMessage="1" showErrorMessage="1" prompt="Navigation link to Exercise worksheet" sqref="J1" xr:uid="{00000000-0002-0000-0000-000009000000}"/>
    <dataValidation allowBlank="1" showInputMessage="1" showErrorMessage="1" prompt="Navigation Link to Diet worksheet" sqref="K1" xr:uid="{00000000-0002-0000-0000-00000A000000}"/>
    <dataValidation allowBlank="1" showInputMessage="1" showErrorMessage="1" prompt="A Análise da Dieta é baseada em entradas da planilha Dieta" sqref="C3" xr:uid="{00000000-0002-0000-0000-00000B000000}"/>
    <dataValidation allowBlank="1" showInputMessage="1" showErrorMessage="1" prompt="A Análise de Exercícios é baseada em entradas da planilha de Exercícios" sqref="C8" xr:uid="{00000000-0002-0000-0000-00000C000000}"/>
    <dataValidation allowBlank="1" showInputMessage="1" showErrorMessage="1" prompt="A Dietary Analysis stacked bar chart is in cells C4 to K7" sqref="C4" xr:uid="{00000000-0002-0000-0000-00000D000000}"/>
    <dataValidation allowBlank="1" showInputMessage="1" showErrorMessage="1" prompt="An Exercise Analysis Clustered Column chart showing calories burned and an overlaying line chart showing exercise duration is in cells C9 to K16" sqref="C9" xr:uid="{00000000-0002-0000-0000-00000E000000}"/>
    <dataValidation allowBlank="1" showInputMessage="1" showErrorMessage="1" prompt="Subtitle of this worksheet is in this cell. A Dietary Analysis chart starts in cell C4. An Exercise Analysis chart starts in cell C9" sqref="C2" xr:uid="{00000000-0002-0000-0000-00000F000000}"/>
    <dataValidation allowBlank="1" showInputMessage="1" showErrorMessage="1" prompt="Digite a data final nesta célula" sqref="B7" xr:uid="{D4FC4B32-6793-45F8-825C-552E3F2C52E5}"/>
    <dataValidation allowBlank="1" showInputMessage="1" showErrorMessage="1" prompt="O título desta planilha está nesta célula. Selecione a célula J1 para navegar até a planilha de exercícios e a célula K1 para navegar até a planilha de dieta" sqref="C1:D1" xr:uid="{E58066E4-3B91-474A-83CB-8F6E00CBB61C}"/>
  </dataValidations>
  <hyperlinks>
    <hyperlink ref="J1" location="EXERCISE!A1" tooltip="Select to view Exercise worksheet" display="Exercise" xr:uid="{00000000-0004-0000-0000-000000000000}"/>
    <hyperlink ref="K1" location="DIET!A1" tooltip="Select to view Diet worksheet" display="Diet" xr:uid="{00000000-0004-0000-0000-000001000000}"/>
    <hyperlink ref="F22:G22" r:id="rId1" display="tudoexcel.com.br" xr:uid="{7428A965-8036-4826-87FC-E8D1E987FF62}"/>
    <hyperlink ref="F1:G1" r:id="rId2" display="Ver Mais Planilhas" xr:uid="{BCA0AE16-B1D2-4B98-B939-19B77BA773CF}"/>
  </hyperlinks>
  <printOptions horizontalCentered="1"/>
  <pageMargins left="0.4" right="0.4" top="0.4" bottom="0.4"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B1:I20"/>
  <sheetViews>
    <sheetView showGridLines="0" workbookViewId="0">
      <selection activeCell="C9" sqref="C9"/>
    </sheetView>
  </sheetViews>
  <sheetFormatPr defaultRowHeight="32.25" customHeight="1" x14ac:dyDescent="0.2"/>
  <cols>
    <col min="1" max="1" width="2.625" customWidth="1"/>
    <col min="2" max="2" width="15.625" customWidth="1"/>
    <col min="3" max="3" width="12.5" customWidth="1"/>
    <col min="4" max="4" width="17.25" customWidth="1"/>
    <col min="5" max="5" width="13.625" customWidth="1"/>
    <col min="6" max="6" width="17.625" bestFit="1" customWidth="1"/>
    <col min="7" max="7" width="13.5" bestFit="1" customWidth="1"/>
    <col min="8" max="8" width="13.375" bestFit="1" customWidth="1"/>
    <col min="9" max="9" width="25.375" customWidth="1"/>
    <col min="10" max="10" width="2.625" customWidth="1"/>
  </cols>
  <sheetData>
    <row r="1" spans="2:9" ht="37.5" customHeight="1" x14ac:dyDescent="0.7">
      <c r="B1" s="19" t="s">
        <v>20</v>
      </c>
      <c r="C1" s="19"/>
      <c r="D1" s="19"/>
      <c r="E1" s="19"/>
      <c r="F1" s="19"/>
      <c r="G1" s="15" t="s">
        <v>7</v>
      </c>
      <c r="H1" s="15" t="s">
        <v>5</v>
      </c>
      <c r="I1" s="19"/>
    </row>
    <row r="2" spans="2:9" ht="35.25" customHeight="1" x14ac:dyDescent="0.2">
      <c r="B2" s="13" t="str">
        <f>Subtitle</f>
        <v>Tabela de Dieta e Exercícios</v>
      </c>
      <c r="C2" s="1"/>
      <c r="D2" s="1"/>
      <c r="E2" s="1"/>
      <c r="F2" s="1"/>
      <c r="G2" s="1"/>
      <c r="H2" s="1"/>
      <c r="I2" s="1"/>
    </row>
    <row r="3" spans="2:9" ht="21" customHeight="1" x14ac:dyDescent="0.2">
      <c r="B3" s="20" t="s">
        <v>8</v>
      </c>
      <c r="C3" s="21" t="s">
        <v>9</v>
      </c>
      <c r="D3" s="22" t="s">
        <v>10</v>
      </c>
      <c r="E3" s="23" t="s">
        <v>11</v>
      </c>
      <c r="F3" s="23" t="s">
        <v>12</v>
      </c>
      <c r="G3" s="23" t="s">
        <v>13</v>
      </c>
      <c r="H3" s="23" t="s">
        <v>14</v>
      </c>
      <c r="I3" s="22" t="s">
        <v>15</v>
      </c>
    </row>
    <row r="4" spans="2:9" ht="32.25" customHeight="1" x14ac:dyDescent="0.2">
      <c r="B4" s="16">
        <v>44075</v>
      </c>
      <c r="C4" s="59">
        <v>0.29166666666666669</v>
      </c>
      <c r="D4" s="10" t="s">
        <v>28</v>
      </c>
      <c r="E4" s="18">
        <v>1</v>
      </c>
      <c r="F4" s="18">
        <v>0</v>
      </c>
      <c r="G4" s="18">
        <v>0</v>
      </c>
      <c r="H4" s="18">
        <v>0</v>
      </c>
      <c r="I4" s="10" t="s">
        <v>29</v>
      </c>
    </row>
    <row r="5" spans="2:9" ht="32.25" customHeight="1" x14ac:dyDescent="0.2">
      <c r="B5" s="16">
        <v>44075</v>
      </c>
      <c r="C5" s="59">
        <v>0.33333333333333331</v>
      </c>
      <c r="D5" s="10" t="s">
        <v>35</v>
      </c>
      <c r="E5" s="18">
        <v>10</v>
      </c>
      <c r="F5" s="18">
        <v>10</v>
      </c>
      <c r="G5" s="18">
        <v>2</v>
      </c>
      <c r="H5" s="18">
        <v>10</v>
      </c>
      <c r="I5" s="10" t="s">
        <v>32</v>
      </c>
    </row>
    <row r="6" spans="2:9" ht="32.25" customHeight="1" x14ac:dyDescent="0.2">
      <c r="B6" s="16">
        <v>44076</v>
      </c>
      <c r="C6" s="59">
        <v>0.5</v>
      </c>
      <c r="D6" s="10" t="s">
        <v>34</v>
      </c>
      <c r="E6" s="18">
        <v>283</v>
      </c>
      <c r="F6" s="18">
        <v>46</v>
      </c>
      <c r="G6" s="18">
        <v>18</v>
      </c>
      <c r="H6" s="18">
        <v>3.5</v>
      </c>
      <c r="I6" s="10" t="s">
        <v>33</v>
      </c>
    </row>
    <row r="7" spans="2:9" ht="32.25" customHeight="1" x14ac:dyDescent="0.2">
      <c r="B7" s="16">
        <v>44076</v>
      </c>
      <c r="C7" s="59">
        <v>0.79166666666666663</v>
      </c>
      <c r="D7" s="10" t="s">
        <v>36</v>
      </c>
      <c r="E7" s="18">
        <v>500</v>
      </c>
      <c r="F7" s="18">
        <v>42</v>
      </c>
      <c r="G7" s="18">
        <v>35</v>
      </c>
      <c r="H7" s="18">
        <v>25</v>
      </c>
      <c r="I7" s="10" t="s">
        <v>0</v>
      </c>
    </row>
    <row r="8" spans="2:9" ht="32.25" customHeight="1" x14ac:dyDescent="0.2">
      <c r="B8" s="16">
        <v>44083</v>
      </c>
      <c r="C8" s="59">
        <v>0.29166666666666669</v>
      </c>
      <c r="D8" s="10" t="s">
        <v>28</v>
      </c>
      <c r="E8" s="18">
        <v>1</v>
      </c>
      <c r="F8" s="18">
        <v>0</v>
      </c>
      <c r="G8" s="18">
        <v>0</v>
      </c>
      <c r="H8" s="18">
        <v>0</v>
      </c>
      <c r="I8" s="10" t="s">
        <v>29</v>
      </c>
    </row>
    <row r="9" spans="2:9" ht="32.25" customHeight="1" x14ac:dyDescent="0.2">
      <c r="B9" s="16"/>
      <c r="C9" s="59"/>
      <c r="D9" s="10"/>
      <c r="E9" s="18"/>
      <c r="F9" s="18"/>
      <c r="G9" s="18"/>
      <c r="H9" s="18"/>
      <c r="I9" s="10"/>
    </row>
    <row r="10" spans="2:9" ht="32.25" customHeight="1" x14ac:dyDescent="0.2">
      <c r="B10" s="16"/>
      <c r="C10" s="59"/>
      <c r="D10" s="10"/>
      <c r="E10" s="18"/>
      <c r="F10" s="18"/>
      <c r="G10" s="18"/>
      <c r="H10" s="18"/>
      <c r="I10" s="10"/>
    </row>
    <row r="11" spans="2:9" ht="32.25" customHeight="1" x14ac:dyDescent="0.2">
      <c r="B11" s="16"/>
      <c r="C11" s="59"/>
      <c r="D11" s="10"/>
      <c r="E11" s="18"/>
      <c r="F11" s="18"/>
      <c r="G11" s="18"/>
      <c r="H11" s="18"/>
      <c r="I11" s="10"/>
    </row>
    <row r="12" spans="2:9" ht="32.25" customHeight="1" x14ac:dyDescent="0.2">
      <c r="B12" s="16"/>
      <c r="C12" s="59"/>
      <c r="D12" s="10"/>
      <c r="E12" s="18"/>
      <c r="F12" s="18"/>
      <c r="G12" s="18"/>
      <c r="H12" s="18"/>
      <c r="I12" s="10"/>
    </row>
    <row r="13" spans="2:9" ht="32.25" customHeight="1" x14ac:dyDescent="0.2">
      <c r="B13" s="16"/>
      <c r="C13" s="59"/>
      <c r="D13" s="10"/>
      <c r="E13" s="18"/>
      <c r="F13" s="18"/>
      <c r="G13" s="18"/>
      <c r="H13" s="18"/>
      <c r="I13" s="10"/>
    </row>
    <row r="14" spans="2:9" ht="32.25" customHeight="1" x14ac:dyDescent="0.2">
      <c r="B14" s="16"/>
      <c r="C14" s="59"/>
      <c r="D14" s="10"/>
      <c r="E14" s="18"/>
      <c r="F14" s="18"/>
      <c r="G14" s="18"/>
      <c r="H14" s="18"/>
      <c r="I14" s="10"/>
    </row>
    <row r="15" spans="2:9" ht="32.25" customHeight="1" x14ac:dyDescent="0.2">
      <c r="B15" s="16"/>
      <c r="C15" s="59"/>
      <c r="D15" s="10"/>
      <c r="E15" s="18"/>
      <c r="F15" s="18"/>
      <c r="G15" s="18"/>
      <c r="H15" s="18"/>
      <c r="I15" s="10"/>
    </row>
    <row r="16" spans="2:9" ht="32.25" customHeight="1" x14ac:dyDescent="0.2">
      <c r="B16" s="17"/>
      <c r="C16" s="60"/>
      <c r="D16" s="10"/>
      <c r="E16" s="18"/>
      <c r="F16" s="18"/>
      <c r="G16" s="18"/>
      <c r="H16" s="18"/>
      <c r="I16" s="10"/>
    </row>
    <row r="17" spans="2:9" ht="32.25" customHeight="1" x14ac:dyDescent="0.2">
      <c r="B17" s="17"/>
      <c r="C17" s="60"/>
      <c r="D17" s="11"/>
      <c r="E17" s="18"/>
      <c r="F17" s="18"/>
      <c r="G17" s="18"/>
      <c r="H17" s="18"/>
      <c r="I17" s="11"/>
    </row>
    <row r="18" spans="2:9" ht="32.25" customHeight="1" x14ac:dyDescent="0.2">
      <c r="B18" s="17"/>
      <c r="C18" s="60"/>
      <c r="D18" s="11"/>
      <c r="E18" s="18"/>
      <c r="F18" s="18"/>
      <c r="G18" s="18"/>
      <c r="H18" s="18"/>
      <c r="I18" s="11"/>
    </row>
    <row r="19" spans="2:9" ht="32.25" customHeight="1" x14ac:dyDescent="0.2">
      <c r="B19" s="16"/>
      <c r="C19" s="60"/>
      <c r="D19" s="10"/>
      <c r="E19" s="18"/>
      <c r="F19" s="18"/>
      <c r="G19" s="18"/>
      <c r="H19" s="18"/>
      <c r="I19" s="10"/>
    </row>
    <row r="20" spans="2:9" ht="32.25" customHeight="1" x14ac:dyDescent="0.2">
      <c r="B20" s="17"/>
      <c r="C20" s="60"/>
      <c r="D20" s="57"/>
      <c r="E20" s="18"/>
      <c r="F20" s="18"/>
      <c r="G20" s="18"/>
      <c r="H20" s="18"/>
      <c r="I20" s="57"/>
    </row>
  </sheetData>
  <dataValidations xWindow="788" yWindow="402" count="10">
    <dataValidation allowBlank="1" showInputMessage="1" showErrorMessage="1" prompt="Navigation link to Goals worksheet" sqref="G1" xr:uid="{00000000-0002-0000-0100-000000000000}"/>
    <dataValidation allowBlank="1" showInputMessage="1" showErrorMessage="1" prompt="Navigation link to Exercise worksheet" sqref="H1" xr:uid="{00000000-0002-0000-0100-000001000000}"/>
    <dataValidation allowBlank="1" showInputMessage="1" showErrorMessage="1" prompt="Insira o total de calorias nesta coluna sob este título" sqref="E3" xr:uid="{00000000-0002-0000-0100-000005000000}"/>
    <dataValidation allowBlank="1" showInputMessage="1" showErrorMessage="1" prompt="Digite total de carboidratos nesta coluna sob este título" sqref="F3" xr:uid="{00000000-0002-0000-0100-000006000000}"/>
    <dataValidation allowBlank="1" showInputMessage="1" showErrorMessage="1" prompt="Digite a Proteína total nesta coluna sob este título" sqref="G3" xr:uid="{00000000-0002-0000-0100-000007000000}"/>
    <dataValidation allowBlank="1" showInputMessage="1" showErrorMessage="1" prompt="Digite o total de Gordura nesta coluna sob este título" sqref="H3" xr:uid="{00000000-0002-0000-0100-000008000000}"/>
    <dataValidation allowBlank="1" showInputMessage="1" showErrorMessage="1" prompt="Insira notas nesta coluna sob este título" sqref="I3" xr:uid="{00000000-0002-0000-0100-000009000000}"/>
    <dataValidation allowBlank="1" sqref="A1" xr:uid="{00000000-0002-0000-0100-00000A000000}"/>
    <dataValidation allowBlank="1" showInputMessage="1" showErrorMessage="1" prompt="O título desta planilha está nesta célula. Selecione a célula G1 para navegar até a planilha Metas e a célula H1 para navegar até a planilha Exercício" sqref="B1" xr:uid="{00000000-0002-0000-0100-00000B000000}"/>
    <dataValidation allowBlank="1" showInputMessage="1" showErrorMessage="1" prompt="Subtitle of this worksheet is in this cell. Enter diet information in the table below" sqref="B2" xr:uid="{00000000-0002-0000-0100-00000C000000}"/>
  </dataValidations>
  <hyperlinks>
    <hyperlink ref="G1" location="GOALS!A1" tooltip="Select to view Goals worksheet" display="Goals" xr:uid="{00000000-0004-0000-0100-000000000000}"/>
    <hyperlink ref="H1" location="EXERCISE!A1" tooltip="Select to view Exercise worksheet" display="Exercise" xr:uid="{00000000-0004-0000-0100-000001000000}"/>
  </hyperlinks>
  <printOptions horizontalCentered="1"/>
  <pageMargins left="0.4" right="0.4" top="0.4" bottom="0.4" header="0.3" footer="0.3"/>
  <pageSetup scale="7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G22"/>
  <sheetViews>
    <sheetView workbookViewId="0">
      <selection activeCell="D1" sqref="D1"/>
    </sheetView>
  </sheetViews>
  <sheetFormatPr defaultRowHeight="32.25" customHeight="1" x14ac:dyDescent="0.2"/>
  <cols>
    <col min="1" max="1" width="2.625" style="49" customWidth="1"/>
    <col min="2" max="2" width="13.75" style="49" customWidth="1"/>
    <col min="3" max="3" width="22.375" style="49" bestFit="1" customWidth="1"/>
    <col min="4" max="4" width="23" style="49" customWidth="1"/>
    <col min="5" max="5" width="36.75" style="49" customWidth="1"/>
    <col min="6" max="7" width="12.625" style="49" customWidth="1"/>
    <col min="8" max="16384" width="9" style="49"/>
  </cols>
  <sheetData>
    <row r="1" spans="2:7" s="37" customFormat="1" ht="37.5" customHeight="1" x14ac:dyDescent="0.7">
      <c r="B1" s="70" t="s">
        <v>19</v>
      </c>
      <c r="C1" s="70"/>
      <c r="D1" s="25"/>
      <c r="E1" s="56" t="s">
        <v>49</v>
      </c>
      <c r="F1" s="36" t="s">
        <v>6</v>
      </c>
      <c r="G1" s="36" t="s">
        <v>7</v>
      </c>
    </row>
    <row r="2" spans="2:7" s="37" customFormat="1" ht="35.25" customHeight="1" x14ac:dyDescent="0.2">
      <c r="B2" s="73" t="str">
        <f>Subtitle</f>
        <v>Tabela de Dieta e Exercícios</v>
      </c>
      <c r="C2" s="73"/>
      <c r="D2" s="26"/>
      <c r="E2" s="26"/>
      <c r="F2" s="49"/>
      <c r="G2" s="49"/>
    </row>
    <row r="3" spans="2:7" ht="21" customHeight="1" x14ac:dyDescent="0.2">
      <c r="B3" s="50" t="s">
        <v>8</v>
      </c>
      <c r="C3" s="51" t="s">
        <v>17</v>
      </c>
      <c r="D3" s="51" t="s">
        <v>18</v>
      </c>
      <c r="E3" s="52" t="s">
        <v>15</v>
      </c>
    </row>
    <row r="4" spans="2:7" ht="32.25" customHeight="1" x14ac:dyDescent="0.2">
      <c r="B4" s="53">
        <v>44075</v>
      </c>
      <c r="C4" s="49">
        <v>30</v>
      </c>
      <c r="D4" s="49">
        <v>120</v>
      </c>
      <c r="E4" s="49" t="s">
        <v>45</v>
      </c>
    </row>
    <row r="5" spans="2:7" ht="32.25" customHeight="1" x14ac:dyDescent="0.2">
      <c r="B5" s="53">
        <f>B4+1</f>
        <v>44076</v>
      </c>
      <c r="C5" s="54">
        <v>60</v>
      </c>
      <c r="D5" s="54">
        <v>180</v>
      </c>
      <c r="E5" s="55" t="s">
        <v>46</v>
      </c>
    </row>
    <row r="6" spans="2:7" ht="32.25" customHeight="1" x14ac:dyDescent="0.2">
      <c r="B6" s="53"/>
      <c r="C6" s="54"/>
      <c r="D6" s="54"/>
      <c r="E6" s="55"/>
    </row>
    <row r="7" spans="2:7" ht="32.25" customHeight="1" x14ac:dyDescent="0.2">
      <c r="B7" s="53"/>
      <c r="C7" s="54"/>
      <c r="D7" s="54"/>
      <c r="E7" s="55"/>
    </row>
    <row r="8" spans="2:7" ht="32.25" customHeight="1" x14ac:dyDescent="0.2">
      <c r="B8" s="53"/>
      <c r="C8" s="54"/>
      <c r="D8" s="54"/>
      <c r="E8" s="55"/>
    </row>
    <row r="9" spans="2:7" ht="32.25" customHeight="1" x14ac:dyDescent="0.2">
      <c r="B9" s="53"/>
      <c r="C9" s="54"/>
      <c r="D9" s="54"/>
      <c r="E9" s="55"/>
    </row>
    <row r="10" spans="2:7" ht="32.25" customHeight="1" x14ac:dyDescent="0.2">
      <c r="B10" s="53"/>
      <c r="C10" s="54"/>
      <c r="D10" s="54"/>
      <c r="E10" s="55"/>
    </row>
    <row r="11" spans="2:7" ht="32.25" customHeight="1" x14ac:dyDescent="0.2">
      <c r="B11" s="53"/>
      <c r="C11" s="54"/>
      <c r="D11" s="54"/>
      <c r="E11" s="55"/>
    </row>
    <row r="12" spans="2:7" ht="32.25" customHeight="1" x14ac:dyDescent="0.2">
      <c r="B12" s="53"/>
      <c r="C12" s="54"/>
      <c r="D12" s="54"/>
      <c r="E12" s="55"/>
    </row>
    <row r="13" spans="2:7" ht="32.25" customHeight="1" x14ac:dyDescent="0.2">
      <c r="B13" s="53"/>
      <c r="C13" s="54"/>
      <c r="D13" s="54"/>
      <c r="E13" s="55"/>
    </row>
    <row r="14" spans="2:7" ht="32.25" customHeight="1" x14ac:dyDescent="0.2">
      <c r="B14" s="53"/>
      <c r="C14" s="54"/>
      <c r="D14" s="54"/>
      <c r="E14" s="55"/>
    </row>
    <row r="15" spans="2:7" ht="32.25" customHeight="1" x14ac:dyDescent="0.2">
      <c r="B15" s="53"/>
      <c r="C15" s="54"/>
      <c r="D15" s="54"/>
      <c r="E15" s="55"/>
    </row>
    <row r="16" spans="2:7" ht="32.25" customHeight="1" x14ac:dyDescent="0.2">
      <c r="B16" s="53"/>
      <c r="C16" s="54"/>
      <c r="D16" s="54"/>
      <c r="E16" s="55"/>
    </row>
    <row r="17" spans="2:5" ht="32.25" customHeight="1" x14ac:dyDescent="0.2">
      <c r="B17" s="53"/>
      <c r="C17" s="54"/>
      <c r="D17" s="54"/>
      <c r="E17" s="55"/>
    </row>
    <row r="18" spans="2:5" ht="32.25" customHeight="1" x14ac:dyDescent="0.2">
      <c r="B18" s="53"/>
      <c r="C18" s="54"/>
      <c r="D18" s="54"/>
      <c r="E18" s="55"/>
    </row>
    <row r="19" spans="2:5" ht="32.25" customHeight="1" x14ac:dyDescent="0.2">
      <c r="B19" s="53"/>
      <c r="C19" s="54"/>
      <c r="D19" s="54"/>
      <c r="E19" s="55"/>
    </row>
    <row r="20" spans="2:5" ht="32.25" customHeight="1" x14ac:dyDescent="0.2">
      <c r="B20" s="53"/>
      <c r="C20" s="54"/>
      <c r="D20" s="54"/>
      <c r="E20" s="55"/>
    </row>
    <row r="21" spans="2:5" ht="32.25" customHeight="1" x14ac:dyDescent="0.2">
      <c r="B21" s="53"/>
      <c r="C21" s="54"/>
      <c r="D21" s="54"/>
      <c r="E21" s="58"/>
    </row>
    <row r="22" spans="2:5" ht="32.25" customHeight="1" x14ac:dyDescent="0.2">
      <c r="B22" s="53"/>
      <c r="C22" s="54"/>
      <c r="D22" s="54"/>
      <c r="E22" s="58"/>
    </row>
  </sheetData>
  <sheetProtection formatCells="0" formatColumns="0" formatRows="0" insertColumns="0" insertRows="0" sort="0" autoFilter="0" pivotTables="0"/>
  <mergeCells count="2">
    <mergeCell ref="B1:C1"/>
    <mergeCell ref="B2:C2"/>
  </mergeCells>
  <dataValidations count="3">
    <dataValidation allowBlank="1" showInputMessage="1" showErrorMessage="1" prompt="Acompanhe os exercícios usando esta planilha. Insira as informações do exercício na tabela Exercício. As informações das últimas duas semanas serão exibidas no gráfico de Análise de Exercícios na planilha Metas" sqref="A1" xr:uid="{00000000-0002-0000-0200-000000000000}"/>
    <dataValidation allowBlank="1" showInputMessage="1" showErrorMessage="1" prompt="Navigation link to Diet worksheet" sqref="F1" xr:uid="{00000000-0002-0000-0200-000003000000}"/>
    <dataValidation allowBlank="1" showInputMessage="1" showErrorMessage="1" prompt="Navigation link to Goals worksheet" sqref="G1" xr:uid="{00000000-0002-0000-0200-000004000000}"/>
  </dataValidations>
  <hyperlinks>
    <hyperlink ref="F1" location="DIET!A1" tooltip="Select to view Diet worksheet" display="Diet" xr:uid="{00000000-0004-0000-0200-000000000000}"/>
    <hyperlink ref="G1" location="GOALS!A1" tooltip="Select to view Goals worksheet" display="Goals" xr:uid="{00000000-0004-0000-0200-000001000000}"/>
    <hyperlink ref="E1" r:id="rId1" display="Outras Planilhas" xr:uid="{2C0C37D6-6753-4211-8B0C-D8E7061A79D0}"/>
  </hyperlinks>
  <printOptions horizontalCentered="1"/>
  <pageMargins left="0.4" right="0.4" top="0.4" bottom="0.4" header="0.3" footer="0.3"/>
  <pageSetup scale="73" fitToHeight="0" orientation="portrait"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0800E-25BB-40A7-82D5-B8140AA1BEA2}">
  <sheetPr>
    <tabColor rgb="FFFFFF00"/>
  </sheetPr>
  <dimension ref="A1:B17"/>
  <sheetViews>
    <sheetView workbookViewId="0">
      <selection activeCell="B7" sqref="B7"/>
    </sheetView>
  </sheetViews>
  <sheetFormatPr defaultRowHeight="14.25" x14ac:dyDescent="0.2"/>
  <cols>
    <col min="1" max="1" width="49.75" customWidth="1"/>
    <col min="2" max="2" width="34.625" customWidth="1"/>
  </cols>
  <sheetData>
    <row r="1" spans="1:2" ht="32.25" customHeight="1" x14ac:dyDescent="0.2">
      <c r="A1" s="75" t="s">
        <v>53</v>
      </c>
      <c r="B1" s="76"/>
    </row>
    <row r="2" spans="1:2" ht="21.95" customHeight="1" x14ac:dyDescent="0.2">
      <c r="A2" s="80" t="s">
        <v>54</v>
      </c>
      <c r="B2" s="77" t="s">
        <v>55</v>
      </c>
    </row>
    <row r="3" spans="1:2" ht="21.95" customHeight="1" x14ac:dyDescent="0.2">
      <c r="A3" s="80" t="s">
        <v>56</v>
      </c>
      <c r="B3" s="78" t="s">
        <v>50</v>
      </c>
    </row>
    <row r="4" spans="1:2" ht="21.95" customHeight="1" x14ac:dyDescent="0.2">
      <c r="A4" s="80" t="s">
        <v>57</v>
      </c>
      <c r="B4" s="76"/>
    </row>
    <row r="5" spans="1:2" ht="21.95" customHeight="1" x14ac:dyDescent="0.2">
      <c r="A5" s="80" t="s">
        <v>58</v>
      </c>
      <c r="B5" s="79"/>
    </row>
    <row r="6" spans="1:2" ht="21.95" customHeight="1" x14ac:dyDescent="0.2">
      <c r="A6" s="80" t="s">
        <v>59</v>
      </c>
      <c r="B6" s="79"/>
    </row>
    <row r="7" spans="1:2" ht="21.95" customHeight="1" x14ac:dyDescent="0.2">
      <c r="A7" s="80" t="s">
        <v>60</v>
      </c>
      <c r="B7" s="79"/>
    </row>
    <row r="8" spans="1:2" ht="21.95" customHeight="1" x14ac:dyDescent="0.2">
      <c r="A8" s="80" t="s">
        <v>61</v>
      </c>
      <c r="B8" s="79"/>
    </row>
    <row r="9" spans="1:2" ht="21.95" customHeight="1" x14ac:dyDescent="0.2">
      <c r="A9" s="80" t="s">
        <v>62</v>
      </c>
      <c r="B9" s="79"/>
    </row>
    <row r="10" spans="1:2" ht="21.95" customHeight="1" x14ac:dyDescent="0.2">
      <c r="A10" s="80" t="s">
        <v>63</v>
      </c>
      <c r="B10" s="79"/>
    </row>
    <row r="11" spans="1:2" ht="21.95" customHeight="1" x14ac:dyDescent="0.2">
      <c r="A11" s="80" t="s">
        <v>64</v>
      </c>
      <c r="B11" s="79"/>
    </row>
    <row r="12" spans="1:2" ht="21.95" customHeight="1" x14ac:dyDescent="0.2">
      <c r="A12" s="80" t="s">
        <v>65</v>
      </c>
      <c r="B12" s="79"/>
    </row>
    <row r="13" spans="1:2" ht="21.95" customHeight="1" x14ac:dyDescent="0.2">
      <c r="A13" s="80" t="s">
        <v>66</v>
      </c>
      <c r="B13" s="79"/>
    </row>
    <row r="14" spans="1:2" ht="21.95" customHeight="1" x14ac:dyDescent="0.2">
      <c r="A14" s="80" t="s">
        <v>67</v>
      </c>
      <c r="B14" s="79"/>
    </row>
    <row r="15" spans="1:2" ht="21.95" customHeight="1" x14ac:dyDescent="0.2">
      <c r="A15" s="81"/>
    </row>
    <row r="16" spans="1:2" ht="21.95" customHeight="1" x14ac:dyDescent="0.2">
      <c r="A16" s="81"/>
    </row>
    <row r="17" spans="1:1" ht="21.95" customHeight="1" x14ac:dyDescent="0.2">
      <c r="A17" s="81"/>
    </row>
  </sheetData>
  <sheetProtection algorithmName="SHA-512" hashValue="BHWHXU8DFrZfTRO3tHyxeapUmJJaW6gM51FquniiEFIjdk2O30YP6Yy9N7edgDjZ9VOw/m6a3suxpm9zgX9U3g==" saltValue="EO3GnKUXxe/DwDSvxGdpSQ==" spinCount="100000" sheet="1" objects="1" scenarios="1" formatCells="0" formatColumns="0" formatRows="0" insertColumns="0" insertRows="0" sort="0" autoFilter="0" pivotTables="0"/>
  <hyperlinks>
    <hyperlink ref="A2" r:id="rId1" xr:uid="{F5687D1D-831F-419B-A6FA-13525CDE3697}"/>
    <hyperlink ref="A3" r:id="rId2" xr:uid="{F752A9F0-23EF-4E66-9E3D-DE76BAD7B390}"/>
    <hyperlink ref="A4" r:id="rId3" xr:uid="{7D77B66C-8890-43B5-834D-4AE215D2E7FB}"/>
    <hyperlink ref="A5" r:id="rId4" xr:uid="{1DBE0093-5B1D-48CC-8CCA-6918EDE6C90E}"/>
    <hyperlink ref="A7" r:id="rId5" xr:uid="{F4C17490-F4A4-4208-A94C-073D8F950CA5}"/>
    <hyperlink ref="A8" r:id="rId6" xr:uid="{B9474532-DA81-441E-9B42-96CEF2295103}"/>
    <hyperlink ref="A9" r:id="rId7" xr:uid="{9F0C66AD-AEAF-401B-B70F-252969104508}"/>
    <hyperlink ref="A10" r:id="rId8" xr:uid="{F59D53CF-7559-4B5D-9F52-A228189101B1}"/>
    <hyperlink ref="A11" r:id="rId9" display="Planilha de Gastos Domésticos" xr:uid="{E174E470-E6F4-4D19-81F8-72DA45E44979}"/>
    <hyperlink ref="A12" r:id="rId10" xr:uid="{C368A256-4FD6-46AD-BD5D-2228AB0FB9B4}"/>
    <hyperlink ref="A13" r:id="rId11" xr:uid="{4AD749F6-D0FB-4996-9358-98533B0A29AB}"/>
    <hyperlink ref="A14" r:id="rId12" xr:uid="{064865D3-FA61-440A-BE42-A18C8AA29E18}"/>
    <hyperlink ref="A6" r:id="rId13" xr:uid="{29FBBCC6-EBDB-488D-9D81-C05212FE41F8}"/>
    <hyperlink ref="B3" r:id="rId14" xr:uid="{DE722397-7D0D-48D4-AB64-B9A9AA24D4CA}"/>
  </hyperlinks>
  <pageMargins left="0.511811024" right="0.511811024" top="0.78740157499999996" bottom="0.78740157499999996" header="0.31496062000000002" footer="0.31496062000000002"/>
  <pageSetup paperSize="9" orientation="portrait" r:id="rId15"/>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L54"/>
  <sheetViews>
    <sheetView showGridLines="0" workbookViewId="0">
      <selection activeCell="L10" sqref="L10"/>
    </sheetView>
  </sheetViews>
  <sheetFormatPr defaultRowHeight="14.25" x14ac:dyDescent="0.2"/>
  <cols>
    <col min="1" max="1" width="1.625" style="3" customWidth="1"/>
    <col min="2" max="2" width="21.5" style="3" customWidth="1"/>
    <col min="3" max="3" width="2.875" style="3" customWidth="1"/>
    <col min="4" max="4" width="8.625" style="3" customWidth="1"/>
    <col min="5" max="5" width="6" style="3" customWidth="1"/>
    <col min="6" max="6" width="24.875" style="3" customWidth="1"/>
    <col min="7" max="7" width="26.125" style="3" customWidth="1"/>
    <col min="8" max="8" width="18.125" style="3" customWidth="1"/>
    <col min="9" max="9" width="10.375" style="3" customWidth="1"/>
    <col min="10" max="10" width="4.875" style="3" customWidth="1"/>
    <col min="11" max="16384" width="9" style="3"/>
  </cols>
  <sheetData>
    <row r="2" spans="2:10" ht="27" x14ac:dyDescent="0.5">
      <c r="B2" s="74" t="s">
        <v>41</v>
      </c>
      <c r="C2" s="74"/>
      <c r="D2" s="74"/>
      <c r="E2" s="74"/>
      <c r="F2" s="74"/>
      <c r="G2" s="74"/>
      <c r="H2" s="74"/>
      <c r="I2" s="74"/>
      <c r="J2" s="74"/>
    </row>
    <row r="4" spans="2:10" ht="15" x14ac:dyDescent="0.2">
      <c r="B4" s="8" t="s">
        <v>39</v>
      </c>
      <c r="C4" s="8">
        <f>ROW(Diet[[#Headers],[DATA]])+1</f>
        <v>4</v>
      </c>
      <c r="D4" s="4" t="s">
        <v>1</v>
      </c>
      <c r="E4" s="4" t="s">
        <v>2</v>
      </c>
      <c r="F4" s="4" t="s">
        <v>14</v>
      </c>
      <c r="G4" s="4" t="s">
        <v>13</v>
      </c>
      <c r="H4" s="4" t="s">
        <v>12</v>
      </c>
      <c r="I4" s="4" t="s">
        <v>4</v>
      </c>
      <c r="J4" s="4" t="s">
        <v>3</v>
      </c>
    </row>
    <row r="5" spans="2:10" x14ac:dyDescent="0.2">
      <c r="B5" s="8" t="s">
        <v>40</v>
      </c>
      <c r="C5" s="9">
        <f>MATCH(9.99E+307,Diet[DATA])+DietRowStart-1</f>
        <v>8</v>
      </c>
      <c r="D5" s="5" t="str">
        <f>IFERROR(IF(INDEX(Diet[],DietLastEnd-DietRowStart-J5,1)&lt;&gt;"",INDEX(Diet[],DietLastEnd-DietRowStart-J5,1),""),"")</f>
        <v/>
      </c>
      <c r="E5" s="6" t="str">
        <f t="shared" ref="E5:E18" si="0">UPPER(TEXT(D5,"DDD"))</f>
        <v/>
      </c>
      <c r="F5" s="6" t="e">
        <f>IFERROR((IF(INDEX(Diet[],DietLastEnd-DietRowStart-J5,1)&lt;&gt;"",INDEX(Diet[],DietLastEnd-DietRowStart-J5,7),NA())),NA())</f>
        <v>#N/A</v>
      </c>
      <c r="G5" s="6" t="e">
        <f>IFERROR((IF(INDEX(Diet[],DietLastEnd-DietRowStart-J5,1)&lt;&gt;"",INDEX(Diet[],DietLastEnd-DietRowStart-J5,6),NA())),NA())</f>
        <v>#N/A</v>
      </c>
      <c r="H5" s="6" t="e">
        <f>IFERROR((IF(INDEX(Diet[],DietLastEnd-DietRowStart-J5,1)&lt;&gt;"",INDEX(Diet[],DietLastEnd-DietRowStart-J5,5),NA())),NA())</f>
        <v>#N/A</v>
      </c>
      <c r="I5" s="6" t="e">
        <f>IFERROR((IF(INDEX(Diet[],DietLastEnd-DietRowStart-J5,1)&lt;&gt;"",INDEX(Diet[],DietLastEnd-DietRowStart-J5,4),NA())),NA())</f>
        <v>#N/A</v>
      </c>
      <c r="J5" s="6">
        <v>12</v>
      </c>
    </row>
    <row r="6" spans="2:10" x14ac:dyDescent="0.2">
      <c r="B6" s="2"/>
      <c r="C6" s="2"/>
      <c r="D6" s="5" t="str">
        <f>IFERROR(IF(INDEX(Diet[],DietLastEnd-DietRowStart-J6,1)&lt;&gt;"",INDEX(Diet[],DietLastEnd-DietRowStart-J6,1),""),"")</f>
        <v/>
      </c>
      <c r="E6" s="6" t="str">
        <f t="shared" si="0"/>
        <v/>
      </c>
      <c r="F6" s="6" t="e">
        <f>IFERROR((IF(INDEX(Diet[],DietLastEnd-DietRowStart-J6,1)&lt;&gt;"",INDEX(Diet[],DietLastEnd-DietRowStart-J6,7),NA())),NA())</f>
        <v>#N/A</v>
      </c>
      <c r="G6" s="6" t="e">
        <f>IFERROR((IF(INDEX(Diet[],DietLastEnd-DietRowStart-J6,1)&lt;&gt;"",INDEX(Diet[],DietLastEnd-DietRowStart-J6,6),NA())),NA())</f>
        <v>#N/A</v>
      </c>
      <c r="H6" s="6" t="e">
        <f>IFERROR((IF(INDEX(Diet[],DietLastEnd-DietRowStart-J6,1)&lt;&gt;"",INDEX(Diet[],DietLastEnd-DietRowStart-J6,5),NA())),NA())</f>
        <v>#N/A</v>
      </c>
      <c r="I6" s="6" t="e">
        <f>IFERROR((IF(INDEX(Diet[],DietLastEnd-DietRowStart-J6,1)&lt;&gt;"",INDEX(Diet[],DietLastEnd-DietRowStart-J6,4),NA())),NA())</f>
        <v>#N/A</v>
      </c>
      <c r="J6" s="6">
        <v>11</v>
      </c>
    </row>
    <row r="7" spans="2:10" x14ac:dyDescent="0.2">
      <c r="B7" s="2"/>
      <c r="C7" s="2"/>
      <c r="D7" s="5" t="str">
        <f>IFERROR(IF(INDEX(Diet[],DietLastEnd-DietRowStart-J7,1)&lt;&gt;"",INDEX(Diet[],DietLastEnd-DietRowStart-J7,1),""),"")</f>
        <v/>
      </c>
      <c r="E7" s="6" t="str">
        <f t="shared" si="0"/>
        <v/>
      </c>
      <c r="F7" s="6" t="e">
        <f>IFERROR((IF(INDEX(Diet[],DietLastEnd-DietRowStart-J7,1)&lt;&gt;"",INDEX(Diet[],DietLastEnd-DietRowStart-J7,7),NA())),NA())</f>
        <v>#N/A</v>
      </c>
      <c r="G7" s="6" t="e">
        <f>IFERROR((IF(INDEX(Diet[],DietLastEnd-DietRowStart-J7,1)&lt;&gt;"",INDEX(Diet[],DietLastEnd-DietRowStart-J7,6),NA())),NA())</f>
        <v>#N/A</v>
      </c>
      <c r="H7" s="6" t="e">
        <f>IFERROR((IF(INDEX(Diet[],DietLastEnd-DietRowStart-J7,1)&lt;&gt;"",INDEX(Diet[],DietLastEnd-DietRowStart-J7,5),NA())),NA())</f>
        <v>#N/A</v>
      </c>
      <c r="I7" s="6" t="e">
        <f>IFERROR((IF(INDEX(Diet[],DietLastEnd-DietRowStart-J7,1)&lt;&gt;"",INDEX(Diet[],DietLastEnd-DietRowStart-J7,4),NA())),NA())</f>
        <v>#N/A</v>
      </c>
      <c r="J7" s="6">
        <v>10</v>
      </c>
    </row>
    <row r="8" spans="2:10" x14ac:dyDescent="0.2">
      <c r="B8" s="2"/>
      <c r="C8" s="2"/>
      <c r="D8" s="5" t="str">
        <f>IFERROR(IF(INDEX(Diet[],DietLastEnd-DietRowStart-J8,1)&lt;&gt;"",INDEX(Diet[],DietLastEnd-DietRowStart-J8,1),""),"")</f>
        <v/>
      </c>
      <c r="E8" s="6" t="str">
        <f t="shared" si="0"/>
        <v/>
      </c>
      <c r="F8" s="6" t="e">
        <f>IFERROR((IF(INDEX(Diet[],DietLastEnd-DietRowStart-J8,1)&lt;&gt;"",INDEX(Diet[],DietLastEnd-DietRowStart-J8,7),NA())),NA())</f>
        <v>#N/A</v>
      </c>
      <c r="G8" s="6" t="e">
        <f>IFERROR((IF(INDEX(Diet[],DietLastEnd-DietRowStart-J8,1)&lt;&gt;"",INDEX(Diet[],DietLastEnd-DietRowStart-J8,6),NA())),NA())</f>
        <v>#N/A</v>
      </c>
      <c r="H8" s="6" t="e">
        <f>IFERROR((IF(INDEX(Diet[],DietLastEnd-DietRowStart-J8,1)&lt;&gt;"",INDEX(Diet[],DietLastEnd-DietRowStart-J8,5),NA())),NA())</f>
        <v>#N/A</v>
      </c>
      <c r="I8" s="6" t="e">
        <f>IFERROR((IF(INDEX(Diet[],DietLastEnd-DietRowStart-J8,1)&lt;&gt;"",INDEX(Diet[],DietLastEnd-DietRowStart-J8,4),NA())),NA())</f>
        <v>#N/A</v>
      </c>
      <c r="J8" s="6">
        <v>9</v>
      </c>
    </row>
    <row r="9" spans="2:10" x14ac:dyDescent="0.2">
      <c r="B9" s="2"/>
      <c r="C9" s="2"/>
      <c r="D9" s="5" t="str">
        <f>IFERROR(IF(INDEX(Diet[],DietLastEnd-DietRowStart-J9,1)&lt;&gt;"",INDEX(Diet[],DietLastEnd-DietRowStart-J9,1),""),"")</f>
        <v/>
      </c>
      <c r="E9" s="6" t="str">
        <f t="shared" si="0"/>
        <v/>
      </c>
      <c r="F9" s="6" t="e">
        <f>IFERROR((IF(INDEX(Diet[],DietLastEnd-DietRowStart-J9,1)&lt;&gt;"",INDEX(Diet[],DietLastEnd-DietRowStart-J9,7),NA())),NA())</f>
        <v>#N/A</v>
      </c>
      <c r="G9" s="6" t="e">
        <f>IFERROR((IF(INDEX(Diet[],DietLastEnd-DietRowStart-J9,1)&lt;&gt;"",INDEX(Diet[],DietLastEnd-DietRowStart-J9,6),NA())),NA())</f>
        <v>#N/A</v>
      </c>
      <c r="H9" s="6" t="e">
        <f>IFERROR((IF(INDEX(Diet[],DietLastEnd-DietRowStart-J9,1)&lt;&gt;"",INDEX(Diet[],DietLastEnd-DietRowStart-J9,5),NA())),NA())</f>
        <v>#N/A</v>
      </c>
      <c r="I9" s="6" t="e">
        <f>IFERROR((IF(INDEX(Diet[],DietLastEnd-DietRowStart-J9,1)&lt;&gt;"",INDEX(Diet[],DietLastEnd-DietRowStart-J9,4),NA())),NA())</f>
        <v>#N/A</v>
      </c>
      <c r="J9" s="6">
        <v>8</v>
      </c>
    </row>
    <row r="10" spans="2:10" x14ac:dyDescent="0.2">
      <c r="B10" s="2"/>
      <c r="C10" s="2"/>
      <c r="D10" s="5" t="str">
        <f>IFERROR(IF(INDEX(Diet[],DietLastEnd-DietRowStart-J10,1)&lt;&gt;"",INDEX(Diet[],DietLastEnd-DietRowStart-J10,1),""),"")</f>
        <v/>
      </c>
      <c r="E10" s="6" t="str">
        <f t="shared" si="0"/>
        <v/>
      </c>
      <c r="F10" s="6" t="e">
        <f>IFERROR((IF(INDEX(Diet[],DietLastEnd-DietRowStart-J10,1)&lt;&gt;"",INDEX(Diet[],DietLastEnd-DietRowStart-J10,7),NA())),NA())</f>
        <v>#N/A</v>
      </c>
      <c r="G10" s="6" t="e">
        <f>IFERROR((IF(INDEX(Diet[],DietLastEnd-DietRowStart-J10,1)&lt;&gt;"",INDEX(Diet[],DietLastEnd-DietRowStart-J10,6),NA())),NA())</f>
        <v>#N/A</v>
      </c>
      <c r="H10" s="6" t="e">
        <f>IFERROR((IF(INDEX(Diet[],DietLastEnd-DietRowStart-J10,1)&lt;&gt;"",INDEX(Diet[],DietLastEnd-DietRowStart-J10,5),NA())),NA())</f>
        <v>#N/A</v>
      </c>
      <c r="I10" s="6" t="e">
        <f>IFERROR((IF(INDEX(Diet[],DietLastEnd-DietRowStart-J10,1)&lt;&gt;"",INDEX(Diet[],DietLastEnd-DietRowStart-J10,4),NA())),NA())</f>
        <v>#N/A</v>
      </c>
      <c r="J10" s="6">
        <v>7</v>
      </c>
    </row>
    <row r="11" spans="2:10" x14ac:dyDescent="0.2">
      <c r="B11" s="2"/>
      <c r="C11" s="2"/>
      <c r="D11" s="5" t="str">
        <f>IFERROR(IF(INDEX(Diet[],DietLastEnd-DietRowStart-J11,1)&lt;&gt;"",INDEX(Diet[],DietLastEnd-DietRowStart-J11,1),""),"")</f>
        <v/>
      </c>
      <c r="E11" s="6" t="str">
        <f t="shared" si="0"/>
        <v/>
      </c>
      <c r="F11" s="6" t="e">
        <f>IFERROR((IF(INDEX(Diet[],DietLastEnd-DietRowStart-J11,1)&lt;&gt;"",INDEX(Diet[],DietLastEnd-DietRowStart-J11,7),NA())),NA())</f>
        <v>#N/A</v>
      </c>
      <c r="G11" s="6" t="e">
        <f>IFERROR((IF(INDEX(Diet[],DietLastEnd-DietRowStart-J11,1)&lt;&gt;"",INDEX(Diet[],DietLastEnd-DietRowStart-J11,6),NA())),NA())</f>
        <v>#N/A</v>
      </c>
      <c r="H11" s="6" t="e">
        <f>IFERROR((IF(INDEX(Diet[],DietLastEnd-DietRowStart-J11,1)&lt;&gt;"",INDEX(Diet[],DietLastEnd-DietRowStart-J11,5),NA())),NA())</f>
        <v>#N/A</v>
      </c>
      <c r="I11" s="6" t="e">
        <f>IFERROR((IF(INDEX(Diet[],DietLastEnd-DietRowStart-J11,1)&lt;&gt;"",INDEX(Diet[],DietLastEnd-DietRowStart-J11,4),NA())),NA())</f>
        <v>#N/A</v>
      </c>
      <c r="J11" s="6">
        <v>6</v>
      </c>
    </row>
    <row r="12" spans="2:10" x14ac:dyDescent="0.2">
      <c r="B12" s="2"/>
      <c r="C12" s="2"/>
      <c r="D12" s="5" t="str">
        <f>IFERROR(IF(INDEX(Diet[],DietLastEnd-DietRowStart-J12,1)&lt;&gt;"",INDEX(Diet[],DietLastEnd-DietRowStart-J12,1),""),"")</f>
        <v/>
      </c>
      <c r="E12" s="6" t="str">
        <f t="shared" si="0"/>
        <v/>
      </c>
      <c r="F12" s="6" t="e">
        <f>IFERROR((IF(INDEX(Diet[],DietLastEnd-DietRowStart-J12,1)&lt;&gt;"",INDEX(Diet[],DietLastEnd-DietRowStart-J12,7),NA())),NA())</f>
        <v>#N/A</v>
      </c>
      <c r="G12" s="6" t="e">
        <f>IFERROR((IF(INDEX(Diet[],DietLastEnd-DietRowStart-J12,1)&lt;&gt;"",INDEX(Diet[],DietLastEnd-DietRowStart-J12,6),NA())),NA())</f>
        <v>#N/A</v>
      </c>
      <c r="H12" s="6" t="e">
        <f>IFERROR((IF(INDEX(Diet[],DietLastEnd-DietRowStart-J12,1)&lt;&gt;"",INDEX(Diet[],DietLastEnd-DietRowStart-J12,5),NA())),NA())</f>
        <v>#N/A</v>
      </c>
      <c r="I12" s="6" t="e">
        <f>IFERROR((IF(INDEX(Diet[],DietLastEnd-DietRowStart-J12,1)&lt;&gt;"",INDEX(Diet[],DietLastEnd-DietRowStart-J12,4),NA())),NA())</f>
        <v>#N/A</v>
      </c>
      <c r="J12" s="6">
        <v>5</v>
      </c>
    </row>
    <row r="13" spans="2:10" x14ac:dyDescent="0.2">
      <c r="B13" s="2"/>
      <c r="C13" s="2"/>
      <c r="D13" s="5" t="str">
        <f>IFERROR(IF(INDEX(Diet[],DietLastEnd-DietRowStart-J13,1)&lt;&gt;"",INDEX(Diet[],DietLastEnd-DietRowStart-J13,1),""),"")</f>
        <v/>
      </c>
      <c r="E13" s="6" t="str">
        <f t="shared" si="0"/>
        <v/>
      </c>
      <c r="F13" s="6" t="e">
        <f>IFERROR((IF(INDEX(Diet[],DietLastEnd-DietRowStart-J13,1)&lt;&gt;"",INDEX(Diet[],DietLastEnd-DietRowStart-J13,7),NA())),NA())</f>
        <v>#N/A</v>
      </c>
      <c r="G13" s="6" t="e">
        <f>IFERROR((IF(INDEX(Diet[],DietLastEnd-DietRowStart-J13,1)&lt;&gt;"",INDEX(Diet[],DietLastEnd-DietRowStart-J13,6),NA())),NA())</f>
        <v>#N/A</v>
      </c>
      <c r="H13" s="6" t="e">
        <f>IFERROR((IF(INDEX(Diet[],DietLastEnd-DietRowStart-J13,1)&lt;&gt;"",INDEX(Diet[],DietLastEnd-DietRowStart-J13,5),NA())),NA())</f>
        <v>#N/A</v>
      </c>
      <c r="I13" s="6" t="e">
        <f>IFERROR((IF(INDEX(Diet[],DietLastEnd-DietRowStart-J13,1)&lt;&gt;"",INDEX(Diet[],DietLastEnd-DietRowStart-J13,4),NA())),NA())</f>
        <v>#N/A</v>
      </c>
      <c r="J13" s="6">
        <v>4</v>
      </c>
    </row>
    <row r="14" spans="2:10" x14ac:dyDescent="0.2">
      <c r="B14" s="2"/>
      <c r="C14" s="2"/>
      <c r="D14" s="5">
        <f>IFERROR(IF(INDEX(Diet[],DietLastEnd-DietRowStart-J14,1)&lt;&gt;"",INDEX(Diet[],DietLastEnd-DietRowStart-J14,1),""),"")</f>
        <v>44075</v>
      </c>
      <c r="E14" s="6" t="str">
        <f t="shared" si="0"/>
        <v>TER</v>
      </c>
      <c r="F14" s="6">
        <f>IFERROR((IF(INDEX(Diet[],DietLastEnd-DietRowStart-J14,1)&lt;&gt;"",INDEX(Diet[],DietLastEnd-DietRowStart-J14,7),NA())),NA())</f>
        <v>0</v>
      </c>
      <c r="G14" s="6">
        <f>IFERROR((IF(INDEX(Diet[],DietLastEnd-DietRowStart-J14,1)&lt;&gt;"",INDEX(Diet[],DietLastEnd-DietRowStart-J14,6),NA())),NA())</f>
        <v>0</v>
      </c>
      <c r="H14" s="6">
        <f>IFERROR((IF(INDEX(Diet[],DietLastEnd-DietRowStart-J14,1)&lt;&gt;"",INDEX(Diet[],DietLastEnd-DietRowStart-J14,5),NA())),NA())</f>
        <v>0</v>
      </c>
      <c r="I14" s="6">
        <f>IFERROR((IF(INDEX(Diet[],DietLastEnd-DietRowStart-J14,1)&lt;&gt;"",INDEX(Diet[],DietLastEnd-DietRowStart-J14,4),NA())),NA())</f>
        <v>1</v>
      </c>
      <c r="J14" s="6">
        <v>3</v>
      </c>
    </row>
    <row r="15" spans="2:10" x14ac:dyDescent="0.2">
      <c r="B15" s="2"/>
      <c r="C15" s="2"/>
      <c r="D15" s="5">
        <f>IFERROR(IF(INDEX(Diet[],DietLastEnd-DietRowStart-J15,1)&lt;&gt;"",INDEX(Diet[],DietLastEnd-DietRowStart-J15,1),""),"")</f>
        <v>44075</v>
      </c>
      <c r="E15" s="6" t="str">
        <f t="shared" si="0"/>
        <v>TER</v>
      </c>
      <c r="F15" s="6">
        <f>IFERROR((IF(INDEX(Diet[],DietLastEnd-DietRowStart-J15,1)&lt;&gt;"",INDEX(Diet[],DietLastEnd-DietRowStart-J15,7),NA())),NA())</f>
        <v>10</v>
      </c>
      <c r="G15" s="6">
        <f>IFERROR((IF(INDEX(Diet[],DietLastEnd-DietRowStart-J15,1)&lt;&gt;"",INDEX(Diet[],DietLastEnd-DietRowStart-J15,6),NA())),NA())</f>
        <v>2</v>
      </c>
      <c r="H15" s="6">
        <f>IFERROR((IF(INDEX(Diet[],DietLastEnd-DietRowStart-J15,1)&lt;&gt;"",INDEX(Diet[],DietLastEnd-DietRowStart-J15,5),NA())),NA())</f>
        <v>10</v>
      </c>
      <c r="I15" s="6">
        <f>IFERROR((IF(INDEX(Diet[],DietLastEnd-DietRowStart-J15,1)&lt;&gt;"",INDEX(Diet[],DietLastEnd-DietRowStart-J15,4),NA())),NA())</f>
        <v>10</v>
      </c>
      <c r="J15" s="6">
        <v>2</v>
      </c>
    </row>
    <row r="16" spans="2:10" x14ac:dyDescent="0.2">
      <c r="B16" s="2"/>
      <c r="C16" s="2"/>
      <c r="D16" s="5">
        <f>IFERROR(IF(INDEX(Diet[],DietLastEnd-DietRowStart-J16,1)&lt;&gt;"",INDEX(Diet[],DietLastEnd-DietRowStart-J16,1),""),"")</f>
        <v>44076</v>
      </c>
      <c r="E16" s="6" t="str">
        <f t="shared" si="0"/>
        <v>QUA</v>
      </c>
      <c r="F16" s="6">
        <f>IFERROR((IF(INDEX(Diet[],DietLastEnd-DietRowStart-J16,1)&lt;&gt;"",INDEX(Diet[],DietLastEnd-DietRowStart-J16,7),NA())),NA())</f>
        <v>3.5</v>
      </c>
      <c r="G16" s="6">
        <f>IFERROR((IF(INDEX(Diet[],DietLastEnd-DietRowStart-J16,1)&lt;&gt;"",INDEX(Diet[],DietLastEnd-DietRowStart-J16,6),NA())),NA())</f>
        <v>18</v>
      </c>
      <c r="H16" s="6">
        <f>IFERROR((IF(INDEX(Diet[],DietLastEnd-DietRowStart-J16,1)&lt;&gt;"",INDEX(Diet[],DietLastEnd-DietRowStart-J16,5),NA())),NA())</f>
        <v>46</v>
      </c>
      <c r="I16" s="6">
        <f>IFERROR((IF(INDEX(Diet[],DietLastEnd-DietRowStart-J16,1)&lt;&gt;"",INDEX(Diet[],DietLastEnd-DietRowStart-J16,4),NA())),NA())</f>
        <v>283</v>
      </c>
      <c r="J16" s="6">
        <v>1</v>
      </c>
    </row>
    <row r="17" spans="2:12" x14ac:dyDescent="0.2">
      <c r="B17" s="2"/>
      <c r="C17" s="2"/>
      <c r="D17" s="5">
        <f>IFERROR(IF(INDEX(Diet[],DietLastEnd-DietRowStart-J17,1)&lt;&gt;"",INDEX(Diet[],DietLastEnd-DietRowStart-J17,1),""),"")</f>
        <v>44076</v>
      </c>
      <c r="E17" s="6" t="str">
        <f t="shared" si="0"/>
        <v>QUA</v>
      </c>
      <c r="F17" s="6">
        <f>IFERROR((IF(INDEX(Diet[],DietLastEnd-DietRowStart-J17,1)&lt;&gt;"",INDEX(Diet[],DietLastEnd-DietRowStart-J17,7),NA())),NA())</f>
        <v>25</v>
      </c>
      <c r="G17" s="6">
        <f>IFERROR((IF(INDEX(Diet[],DietLastEnd-DietRowStart-J17,1)&lt;&gt;"",INDEX(Diet[],DietLastEnd-DietRowStart-J17,6),NA())),NA())</f>
        <v>35</v>
      </c>
      <c r="H17" s="6">
        <f>IFERROR((IF(INDEX(Diet[],DietLastEnd-DietRowStart-J17,1)&lt;&gt;"",INDEX(Diet[],DietLastEnd-DietRowStart-J17,5),NA())),NA())</f>
        <v>42</v>
      </c>
      <c r="I17" s="6">
        <f>IFERROR((IF(INDEX(Diet[],DietLastEnd-DietRowStart-J17,1)&lt;&gt;"",INDEX(Diet[],DietLastEnd-DietRowStart-J17,4),NA())),NA())</f>
        <v>500</v>
      </c>
      <c r="J17" s="6">
        <v>0</v>
      </c>
    </row>
    <row r="18" spans="2:12" x14ac:dyDescent="0.2">
      <c r="B18" s="2"/>
      <c r="C18" s="2"/>
      <c r="D18" s="5">
        <f>IFERROR(IF(INDEX(Diet[],DietLastEnd-DietRowStart-J18,1)&lt;&gt;"",INDEX(Diet[],DietLastEnd-DietRowStart-J18,1)),"")</f>
        <v>44083</v>
      </c>
      <c r="E18" s="6" t="str">
        <f t="shared" si="0"/>
        <v>QUA</v>
      </c>
      <c r="F18" s="6">
        <f>IFERROR((IF(INDEX(Diet[],DietLastEnd-DietRowStart-J18,1)&lt;&gt;"",INDEX(Diet[],DietLastEnd-DietRowStart-J18,7),NA())),NA())</f>
        <v>0</v>
      </c>
      <c r="G18" s="6">
        <f>IFERROR((IF(INDEX(Diet[],DietLastEnd-DietRowStart-J18,1)&lt;&gt;"",INDEX(Diet[],DietLastEnd-DietRowStart-J18,6),NA())),NA())</f>
        <v>0</v>
      </c>
      <c r="H18" s="6">
        <f>IFERROR((IF(INDEX(Diet[],DietLastEnd-DietRowStart-J18,1)&lt;&gt;"",INDEX(Diet[],DietLastEnd-DietRowStart-J18,5),NA())),NA())</f>
        <v>0</v>
      </c>
      <c r="I18" s="6">
        <f>IFERROR((IF(INDEX(Diet[],DietLastEnd-DietRowStart-J18,1)&lt;&gt;"",INDEX(Diet[],DietLastEnd-DietRowStart-J18,4),NA())),NA())</f>
        <v>1</v>
      </c>
      <c r="J18" s="6">
        <v>-1</v>
      </c>
    </row>
    <row r="20" spans="2:12" ht="27" x14ac:dyDescent="0.5">
      <c r="B20" s="74" t="s">
        <v>42</v>
      </c>
      <c r="C20" s="74"/>
      <c r="D20" s="74"/>
      <c r="E20" s="74"/>
      <c r="F20" s="74"/>
      <c r="G20" s="74"/>
      <c r="H20" s="74"/>
      <c r="I20" s="74"/>
      <c r="J20" s="74"/>
    </row>
    <row r="22" spans="2:12" ht="15" x14ac:dyDescent="0.2">
      <c r="B22" s="8" t="s">
        <v>43</v>
      </c>
      <c r="C22" s="8">
        <f>ROW(Exercise[[#Headers],[DATA]])+1</f>
        <v>4</v>
      </c>
      <c r="D22" s="4" t="s">
        <v>8</v>
      </c>
      <c r="E22" s="4" t="s">
        <v>47</v>
      </c>
      <c r="F22" s="4" t="s">
        <v>48</v>
      </c>
      <c r="G22" s="4" t="s">
        <v>18</v>
      </c>
      <c r="H22" s="4" t="s">
        <v>3</v>
      </c>
      <c r="L22" s="12"/>
    </row>
    <row r="23" spans="2:12" x14ac:dyDescent="0.2">
      <c r="B23" s="8" t="s">
        <v>44</v>
      </c>
      <c r="C23" s="9">
        <f>MATCH(9.99E+307,Exercise[DATA])+ExerciseRowStart-1</f>
        <v>5</v>
      </c>
      <c r="D23" s="7">
        <f>IFERROR(IF(INDEX(Exercise[],ExerciseLastEnd-ExerciseRowStart-H23,1)&lt;&gt;"",INDEX(Exercise[],ExerciseLastEnd-ExerciseRowStart-H23,1)),"")</f>
        <v>44076</v>
      </c>
      <c r="E23" s="6" t="str">
        <f t="shared" ref="E23:E36" si="1">UPPER(TEXT(D23,"DDD"))</f>
        <v>QUA</v>
      </c>
      <c r="F23" s="14">
        <f>IFERROR((IF(INDEX(Exercise[],ExerciseLastEnd-ExerciseRowStart-H23,1)&lt;&gt;"",INDEX(Exercise[],ExerciseLastEnd-ExerciseRowStart-H23,2),0)),0)</f>
        <v>60</v>
      </c>
      <c r="G23" s="14">
        <f>IFERROR((IF(INDEX(Exercise[],ExerciseLastEnd-ExerciseRowStart-H23,2)&lt;&gt;"",INDEX(Exercise[],ExerciseLastEnd-ExerciseRowStart-H23,3),0)),0)</f>
        <v>180</v>
      </c>
      <c r="H23" s="6">
        <v>-1</v>
      </c>
      <c r="L23" s="12"/>
    </row>
    <row r="24" spans="2:12" x14ac:dyDescent="0.2">
      <c r="B24" s="2"/>
      <c r="C24" s="2"/>
      <c r="D24" s="7">
        <f>IFERROR(IF(INDEX(Exercise[],ExerciseLastEnd-ExerciseRowStart-H24,1)&lt;&gt;"",INDEX(Exercise[],ExerciseLastEnd-ExerciseRowStart-H24,1)),"")</f>
        <v>44075</v>
      </c>
      <c r="E24" s="6" t="str">
        <f t="shared" si="1"/>
        <v>TER</v>
      </c>
      <c r="F24" s="14">
        <f>IFERROR((IF(INDEX(Exercise[],ExerciseLastEnd-ExerciseRowStart-H24,1)&lt;&gt;"",INDEX(Exercise[],ExerciseLastEnd-ExerciseRowStart-H24,2),0)),0)</f>
        <v>30</v>
      </c>
      <c r="G24" s="14">
        <f>IFERROR((IF(INDEX(Exercise[],ExerciseLastEnd-ExerciseRowStart-H24,2)&lt;&gt;"",INDEX(Exercise[],ExerciseLastEnd-ExerciseRowStart-H24,3),0)),0)</f>
        <v>120</v>
      </c>
      <c r="H24" s="6">
        <v>0</v>
      </c>
    </row>
    <row r="25" spans="2:12" x14ac:dyDescent="0.2">
      <c r="B25" s="2"/>
      <c r="C25" s="2"/>
      <c r="D25" s="7" t="str">
        <f>IFERROR(IF(INDEX(Exercise[],ExerciseLastEnd-ExerciseRowStart-H25,1)&lt;&gt;"",INDEX(Exercise[],ExerciseLastEnd-ExerciseRowStart-H25,1)),"")</f>
        <v/>
      </c>
      <c r="E25" s="6" t="str">
        <f t="shared" si="1"/>
        <v/>
      </c>
      <c r="F25" s="14">
        <f>IFERROR((IF(INDEX(Exercise[],ExerciseLastEnd-ExerciseRowStart-H25,1)&lt;&gt;"",INDEX(Exercise[],ExerciseLastEnd-ExerciseRowStart-H25,2),0)),0)</f>
        <v>0</v>
      </c>
      <c r="G25" s="14">
        <f>IFERROR((IF(INDEX(Exercise[],ExerciseLastEnd-ExerciseRowStart-H25,2)&lt;&gt;"",INDEX(Exercise[],ExerciseLastEnd-ExerciseRowStart-H25,3),0)),0)</f>
        <v>0</v>
      </c>
      <c r="H25" s="6">
        <v>1</v>
      </c>
    </row>
    <row r="26" spans="2:12" x14ac:dyDescent="0.2">
      <c r="B26" s="2"/>
      <c r="C26" s="2"/>
      <c r="D26" s="7" t="str">
        <f>IFERROR(IF(INDEX(Exercise[],ExerciseLastEnd-ExerciseRowStart-H26,1)&lt;&gt;"",INDEX(Exercise[],ExerciseLastEnd-ExerciseRowStart-H26,1)),"")</f>
        <v/>
      </c>
      <c r="E26" s="6" t="str">
        <f t="shared" si="1"/>
        <v/>
      </c>
      <c r="F26" s="14">
        <f>IFERROR((IF(INDEX(Exercise[],ExerciseLastEnd-ExerciseRowStart-H26,1)&lt;&gt;"",INDEX(Exercise[],ExerciseLastEnd-ExerciseRowStart-H26,2),0)),0)</f>
        <v>0</v>
      </c>
      <c r="G26" s="14">
        <f>IFERROR((IF(INDEX(Exercise[],ExerciseLastEnd-ExerciseRowStart-H26,2)&lt;&gt;"",INDEX(Exercise[],ExerciseLastEnd-ExerciseRowStart-H26,3),0)),0)</f>
        <v>0</v>
      </c>
      <c r="H26" s="6">
        <v>2</v>
      </c>
    </row>
    <row r="27" spans="2:12" x14ac:dyDescent="0.2">
      <c r="B27" s="2"/>
      <c r="C27" s="2"/>
      <c r="D27" s="7" t="str">
        <f>IFERROR(IF(INDEX(Exercise[],ExerciseLastEnd-ExerciseRowStart-H27,1)&lt;&gt;"",INDEX(Exercise[],ExerciseLastEnd-ExerciseRowStart-H27,1)),"")</f>
        <v/>
      </c>
      <c r="E27" s="6" t="str">
        <f t="shared" si="1"/>
        <v/>
      </c>
      <c r="F27" s="14">
        <f>IFERROR((IF(INDEX(Exercise[],ExerciseLastEnd-ExerciseRowStart-H27,1)&lt;&gt;"",INDEX(Exercise[],ExerciseLastEnd-ExerciseRowStart-H27,2),0)),0)</f>
        <v>0</v>
      </c>
      <c r="G27" s="14">
        <f>IFERROR((IF(INDEX(Exercise[],ExerciseLastEnd-ExerciseRowStart-H27,2)&lt;&gt;"",INDEX(Exercise[],ExerciseLastEnd-ExerciseRowStart-H27,3),0)),0)</f>
        <v>0</v>
      </c>
      <c r="H27" s="6">
        <v>3</v>
      </c>
    </row>
    <row r="28" spans="2:12" x14ac:dyDescent="0.2">
      <c r="B28" s="2"/>
      <c r="C28" s="2"/>
      <c r="D28" s="7" t="str">
        <f>IFERROR(IF(INDEX(Exercise[],ExerciseLastEnd-ExerciseRowStart-H28,1)&lt;&gt;"",INDEX(Exercise[],ExerciseLastEnd-ExerciseRowStart-H28,1)),"")</f>
        <v/>
      </c>
      <c r="E28" s="6" t="str">
        <f t="shared" si="1"/>
        <v/>
      </c>
      <c r="F28" s="14">
        <f>IFERROR((IF(INDEX(Exercise[],ExerciseLastEnd-ExerciseRowStart-H28,1)&lt;&gt;"",INDEX(Exercise[],ExerciseLastEnd-ExerciseRowStart-H28,2),0)),0)</f>
        <v>0</v>
      </c>
      <c r="G28" s="14">
        <f>IFERROR((IF(INDEX(Exercise[],ExerciseLastEnd-ExerciseRowStart-H28,2)&lt;&gt;"",INDEX(Exercise[],ExerciseLastEnd-ExerciseRowStart-H28,3),0)),0)</f>
        <v>0</v>
      </c>
      <c r="H28" s="6">
        <v>4</v>
      </c>
    </row>
    <row r="29" spans="2:12" x14ac:dyDescent="0.2">
      <c r="B29" s="2"/>
      <c r="C29" s="2"/>
      <c r="D29" s="7" t="str">
        <f>IFERROR(IF(INDEX(Exercise[],ExerciseLastEnd-ExerciseRowStart-H29,1)&lt;&gt;"",INDEX(Exercise[],ExerciseLastEnd-ExerciseRowStart-H29,1)),"")</f>
        <v/>
      </c>
      <c r="E29" s="6" t="str">
        <f t="shared" si="1"/>
        <v/>
      </c>
      <c r="F29" s="14">
        <f>IFERROR((IF(INDEX(Exercise[],ExerciseLastEnd-ExerciseRowStart-H29,1)&lt;&gt;"",INDEX(Exercise[],ExerciseLastEnd-ExerciseRowStart-H29,2),0)),0)</f>
        <v>0</v>
      </c>
      <c r="G29" s="14">
        <f>IFERROR((IF(INDEX(Exercise[],ExerciseLastEnd-ExerciseRowStart-H29,2)&lt;&gt;"",INDEX(Exercise[],ExerciseLastEnd-ExerciseRowStart-H29,3),0)),0)</f>
        <v>0</v>
      </c>
      <c r="H29" s="6">
        <v>5</v>
      </c>
    </row>
    <row r="30" spans="2:12" x14ac:dyDescent="0.2">
      <c r="B30" s="2"/>
      <c r="C30" s="2"/>
      <c r="D30" s="7" t="str">
        <f>IFERROR(IF(INDEX(Exercise[],ExerciseLastEnd-ExerciseRowStart-H30,1)&lt;&gt;"",INDEX(Exercise[],ExerciseLastEnd-ExerciseRowStart-H30,1)),"")</f>
        <v/>
      </c>
      <c r="E30" s="6" t="str">
        <f t="shared" si="1"/>
        <v/>
      </c>
      <c r="F30" s="14">
        <f>IFERROR((IF(INDEX(Exercise[],ExerciseLastEnd-ExerciseRowStart-H30,1)&lt;&gt;"",INDEX(Exercise[],ExerciseLastEnd-ExerciseRowStart-H30,2),0)),0)</f>
        <v>0</v>
      </c>
      <c r="G30" s="14">
        <f>IFERROR((IF(INDEX(Exercise[],ExerciseLastEnd-ExerciseRowStart-H30,2)&lt;&gt;"",INDEX(Exercise[],ExerciseLastEnd-ExerciseRowStart-H30,3),0)),0)</f>
        <v>0</v>
      </c>
      <c r="H30" s="6">
        <v>6</v>
      </c>
    </row>
    <row r="31" spans="2:12" x14ac:dyDescent="0.2">
      <c r="B31" s="2"/>
      <c r="C31" s="2"/>
      <c r="D31" s="7" t="str">
        <f>IFERROR(IF(INDEX(Exercise[],ExerciseLastEnd-ExerciseRowStart-H31,1)&lt;&gt;"",INDEX(Exercise[],ExerciseLastEnd-ExerciseRowStart-H31,1)),"")</f>
        <v/>
      </c>
      <c r="E31" s="6" t="str">
        <f t="shared" si="1"/>
        <v/>
      </c>
      <c r="F31" s="14">
        <f>IFERROR((IF(INDEX(Exercise[],ExerciseLastEnd-ExerciseRowStart-H31,1)&lt;&gt;"",INDEX(Exercise[],ExerciseLastEnd-ExerciseRowStart-H31,2),0)),0)</f>
        <v>0</v>
      </c>
      <c r="G31" s="14">
        <f>IFERROR((IF(INDEX(Exercise[],ExerciseLastEnd-ExerciseRowStart-H31,2)&lt;&gt;"",INDEX(Exercise[],ExerciseLastEnd-ExerciseRowStart-H31,3),0)),0)</f>
        <v>0</v>
      </c>
      <c r="H31" s="6">
        <v>7</v>
      </c>
    </row>
    <row r="32" spans="2:12" x14ac:dyDescent="0.2">
      <c r="B32" s="2"/>
      <c r="C32" s="2"/>
      <c r="D32" s="7" t="str">
        <f>IFERROR(IF(INDEX(Exercise[],ExerciseLastEnd-ExerciseRowStart-H32,1)&lt;&gt;"",INDEX(Exercise[],ExerciseLastEnd-ExerciseRowStart-H32,1)),"")</f>
        <v/>
      </c>
      <c r="E32" s="6" t="str">
        <f t="shared" si="1"/>
        <v/>
      </c>
      <c r="F32" s="14">
        <f>IFERROR((IF(INDEX(Exercise[],ExerciseLastEnd-ExerciseRowStart-H32,1)&lt;&gt;"",INDEX(Exercise[],ExerciseLastEnd-ExerciseRowStart-H32,2),0)),0)</f>
        <v>0</v>
      </c>
      <c r="G32" s="14">
        <f>IFERROR((IF(INDEX(Exercise[],ExerciseLastEnd-ExerciseRowStart-H32,2)&lt;&gt;"",INDEX(Exercise[],ExerciseLastEnd-ExerciseRowStart-H32,3),0)),0)</f>
        <v>0</v>
      </c>
      <c r="H32" s="6">
        <v>8</v>
      </c>
    </row>
    <row r="33" spans="2:8" x14ac:dyDescent="0.2">
      <c r="B33" s="2"/>
      <c r="C33" s="2"/>
      <c r="D33" s="7" t="str">
        <f>IFERROR(IF(INDEX(Exercise[],ExerciseLastEnd-ExerciseRowStart-H33,1)&lt;&gt;"",INDEX(Exercise[],ExerciseLastEnd-ExerciseRowStart-H33,1)),"")</f>
        <v/>
      </c>
      <c r="E33" s="6" t="str">
        <f t="shared" si="1"/>
        <v/>
      </c>
      <c r="F33" s="14">
        <f>IFERROR((IF(INDEX(Exercise[],ExerciseLastEnd-ExerciseRowStart-H33,1)&lt;&gt;"",INDEX(Exercise[],ExerciseLastEnd-ExerciseRowStart-H33,2),0)),0)</f>
        <v>0</v>
      </c>
      <c r="G33" s="14">
        <f>IFERROR((IF(INDEX(Exercise[],ExerciseLastEnd-ExerciseRowStart-H33,2)&lt;&gt;"",INDEX(Exercise[],ExerciseLastEnd-ExerciseRowStart-H33,3),0)),0)</f>
        <v>0</v>
      </c>
      <c r="H33" s="6">
        <v>9</v>
      </c>
    </row>
    <row r="34" spans="2:8" x14ac:dyDescent="0.2">
      <c r="B34" s="2"/>
      <c r="C34" s="2"/>
      <c r="D34" s="7" t="str">
        <f>IFERROR(IF(INDEX(Exercise[],ExerciseLastEnd-ExerciseRowStart-H34,1)&lt;&gt;"",INDEX(Exercise[],ExerciseLastEnd-ExerciseRowStart-H34,1)),"")</f>
        <v/>
      </c>
      <c r="E34" s="6" t="str">
        <f t="shared" si="1"/>
        <v/>
      </c>
      <c r="F34" s="14">
        <f>IFERROR((IF(INDEX(Exercise[],ExerciseLastEnd-ExerciseRowStart-H34,1)&lt;&gt;"",INDEX(Exercise[],ExerciseLastEnd-ExerciseRowStart-H34,2),0)),0)</f>
        <v>0</v>
      </c>
      <c r="G34" s="14">
        <f>IFERROR((IF(INDEX(Exercise[],ExerciseLastEnd-ExerciseRowStart-H34,2)&lt;&gt;"",INDEX(Exercise[],ExerciseLastEnd-ExerciseRowStart-H34,3),0)),0)</f>
        <v>0</v>
      </c>
      <c r="H34" s="6">
        <v>10</v>
      </c>
    </row>
    <row r="35" spans="2:8" x14ac:dyDescent="0.2">
      <c r="B35" s="2"/>
      <c r="C35" s="2"/>
      <c r="D35" s="7" t="str">
        <f>IFERROR(IF(INDEX(Exercise[],ExerciseLastEnd-ExerciseRowStart-H35,1)&lt;&gt;"",INDEX(Exercise[],ExerciseLastEnd-ExerciseRowStart-H35,1)),"")</f>
        <v/>
      </c>
      <c r="E35" s="6" t="str">
        <f t="shared" si="1"/>
        <v/>
      </c>
      <c r="F35" s="14">
        <f>IFERROR((IF(INDEX(Exercise[],ExerciseLastEnd-ExerciseRowStart-H35,1)&lt;&gt;"",INDEX(Exercise[],ExerciseLastEnd-ExerciseRowStart-H35,2),0)),0)</f>
        <v>0</v>
      </c>
      <c r="G35" s="14">
        <f>IFERROR((IF(INDEX(Exercise[],ExerciseLastEnd-ExerciseRowStart-H35,2)&lt;&gt;"",INDEX(Exercise[],ExerciseLastEnd-ExerciseRowStart-H35,3),0)),0)</f>
        <v>0</v>
      </c>
      <c r="H35" s="6">
        <v>11</v>
      </c>
    </row>
    <row r="36" spans="2:8" x14ac:dyDescent="0.2">
      <c r="B36" s="2"/>
      <c r="C36" s="2"/>
      <c r="D36" s="7" t="str">
        <f>IFERROR(IF(INDEX(Exercise[],ExerciseLastEnd-ExerciseRowStart-H36,1)&lt;&gt;"",INDEX(Exercise[],ExerciseLastEnd-ExerciseRowStart-H36,1)),"")</f>
        <v/>
      </c>
      <c r="E36" s="6" t="str">
        <f t="shared" si="1"/>
        <v/>
      </c>
      <c r="F36" s="14">
        <f>IFERROR((IF(INDEX(Exercise[],ExerciseLastEnd-ExerciseRowStart-H36,1)&lt;&gt;"",INDEX(Exercise[],ExerciseLastEnd-ExerciseRowStart-H36,2),0)),0)</f>
        <v>0</v>
      </c>
      <c r="G36" s="14">
        <f>IFERROR((IF(INDEX(Exercise[],ExerciseLastEnd-ExerciseRowStart-H36,2)&lt;&gt;"",INDEX(Exercise[],ExerciseLastEnd-ExerciseRowStart-H36,3),0)),0)</f>
        <v>0</v>
      </c>
      <c r="H36" s="6">
        <v>12</v>
      </c>
    </row>
    <row r="41" spans="2:8" x14ac:dyDescent="0.2">
      <c r="D41" s="12"/>
    </row>
    <row r="42" spans="2:8" x14ac:dyDescent="0.2">
      <c r="D42" s="12"/>
    </row>
    <row r="43" spans="2:8" x14ac:dyDescent="0.2">
      <c r="D43" s="12"/>
    </row>
    <row r="44" spans="2:8" x14ac:dyDescent="0.2">
      <c r="D44" s="12"/>
    </row>
    <row r="45" spans="2:8" x14ac:dyDescent="0.2">
      <c r="D45" s="12"/>
    </row>
    <row r="46" spans="2:8" x14ac:dyDescent="0.2">
      <c r="D46" s="12"/>
    </row>
    <row r="47" spans="2:8" x14ac:dyDescent="0.2">
      <c r="D47" s="12"/>
    </row>
    <row r="48" spans="2:8" x14ac:dyDescent="0.2">
      <c r="D48" s="12"/>
    </row>
    <row r="49" spans="4:4" x14ac:dyDescent="0.2">
      <c r="D49" s="12"/>
    </row>
    <row r="50" spans="4:4" x14ac:dyDescent="0.2">
      <c r="D50" s="12"/>
    </row>
    <row r="51" spans="4:4" x14ac:dyDescent="0.2">
      <c r="D51" s="12"/>
    </row>
    <row r="52" spans="4:4" x14ac:dyDescent="0.2">
      <c r="D52" s="12"/>
    </row>
    <row r="53" spans="4:4" x14ac:dyDescent="0.2">
      <c r="D53" s="12"/>
    </row>
    <row r="54" spans="4:4" x14ac:dyDescent="0.2">
      <c r="D54" s="12"/>
    </row>
  </sheetData>
  <dataConsolidate>
    <dataRefs count="1">
      <dataRef ref="F23:G36" sheet="Chart Calculations"/>
    </dataRefs>
  </dataConsolidate>
  <mergeCells count="2">
    <mergeCell ref="B2:J2"/>
    <mergeCell ref="B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19</vt:i4>
      </vt:variant>
    </vt:vector>
  </HeadingPairs>
  <TitlesOfParts>
    <vt:vector size="24" baseType="lpstr">
      <vt:lpstr>OBJETIVOS</vt:lpstr>
      <vt:lpstr>DIETA</vt:lpstr>
      <vt:lpstr>EXERCICIOS</vt:lpstr>
      <vt:lpstr>mais-planilhas</vt:lpstr>
      <vt:lpstr>Chart Calculations</vt:lpstr>
      <vt:lpstr>ColumnTitle2</vt:lpstr>
      <vt:lpstr>ColumnTitle3</vt:lpstr>
      <vt:lpstr>DietLastEnd</vt:lpstr>
      <vt:lpstr>DietPeriod</vt:lpstr>
      <vt:lpstr>DietRowStart</vt:lpstr>
      <vt:lpstr>EndDate</vt:lpstr>
      <vt:lpstr>EndWeight</vt:lpstr>
      <vt:lpstr>ExerciseDateRange</vt:lpstr>
      <vt:lpstr>ExerciseLastEnd</vt:lpstr>
      <vt:lpstr>ExercisePeriod</vt:lpstr>
      <vt:lpstr>ExerciseRowStart</vt:lpstr>
      <vt:lpstr>LossPerDay</vt:lpstr>
      <vt:lpstr>PlanDays</vt:lpstr>
      <vt:lpstr>StartDate</vt:lpstr>
      <vt:lpstr>StartWeight</vt:lpstr>
      <vt:lpstr>Subtitle</vt:lpstr>
      <vt:lpstr>DIETA!Titulos_de_impressao</vt:lpstr>
      <vt:lpstr>EXERCICIOS!Titulos_de_impressao</vt:lpstr>
      <vt:lpstr>WeightGoal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Edivaldo</dc:creator>
  <cp:lastModifiedBy>Edi Barboza</cp:lastModifiedBy>
  <dcterms:created xsi:type="dcterms:W3CDTF">2017-01-18T04:03:51Z</dcterms:created>
  <dcterms:modified xsi:type="dcterms:W3CDTF">2022-07-09T20:40:30Z</dcterms:modified>
</cp:coreProperties>
</file>