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ivaldo\Documents\"/>
    </mc:Choice>
  </mc:AlternateContent>
  <xr:revisionPtr revIDLastSave="0" documentId="13_ncr:1_{7EE8A010-D6EC-427B-9B25-CC3E1A0505EA}" xr6:coauthVersionLast="45" xr6:coauthVersionMax="45" xr10:uidLastSave="{00000000-0000-0000-0000-000000000000}"/>
  <bookViews>
    <workbookView xWindow="-120" yWindow="-120" windowWidth="20730" windowHeight="11310" xr2:uid="{46B4A600-D5D0-42CE-A8D7-A78D81BF7177}"/>
  </bookViews>
  <sheets>
    <sheet name="PREVISAO-DE-CUSTOS" sheetId="2" r:id="rId1"/>
    <sheet name="DESPESAS" sheetId="1" r:id="rId2"/>
    <sheet name="CUSTOS-REAIS" sheetId="3" r:id="rId3"/>
    <sheet name="info" sheetId="4" r:id="rId4"/>
  </sheets>
  <definedNames>
    <definedName name="I7I">'CUSTOS-REAIS'!$I$7</definedName>
    <definedName name="inf">info!$B$10</definedName>
    <definedName name="marca">'CUSTOS-REAIS'!$J$2</definedName>
    <definedName name="plan1">DESPESAS!$D$31</definedName>
    <definedName name="tabela1">info!$B$11</definedName>
    <definedName name="tabsite">DESPESAS!$H$2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6" i="1" l="1"/>
  <c r="G77" i="1"/>
  <c r="C77" i="1"/>
  <c r="G58" i="1"/>
  <c r="C58" i="1"/>
  <c r="G50" i="1"/>
  <c r="C47" i="1"/>
  <c r="G43" i="1"/>
  <c r="C33" i="1"/>
  <c r="C9" i="1"/>
  <c r="G9" i="1"/>
  <c r="C23" i="3" l="1"/>
  <c r="D97" i="1"/>
  <c r="C17" i="3" s="1"/>
  <c r="H92" i="1"/>
  <c r="C15" i="3" s="1"/>
  <c r="D83" i="1"/>
  <c r="C16" i="3" s="1"/>
  <c r="H74" i="1"/>
  <c r="C12" i="3" s="1"/>
  <c r="D74" i="1"/>
  <c r="C11" i="3" s="1"/>
  <c r="H54" i="1"/>
  <c r="C14" i="3" s="1"/>
  <c r="D54" i="1"/>
  <c r="C10" i="3" s="1"/>
  <c r="H47" i="1"/>
  <c r="C13" i="3" s="1"/>
  <c r="H40" i="1"/>
  <c r="C7" i="3" s="1"/>
  <c r="D29" i="1"/>
  <c r="C8" i="3" s="1"/>
  <c r="C18" i="2"/>
  <c r="C9" i="3"/>
  <c r="F18" i="2"/>
  <c r="D18" i="2"/>
  <c r="C17" i="2"/>
  <c r="C16" i="2"/>
  <c r="C15" i="2"/>
  <c r="C14" i="2"/>
  <c r="C13" i="2"/>
  <c r="C12" i="2"/>
  <c r="C11" i="2"/>
  <c r="C10" i="2"/>
  <c r="C9" i="2"/>
  <c r="C8" i="2"/>
  <c r="C7" i="2"/>
  <c r="C97" i="1"/>
  <c r="B97" i="1"/>
  <c r="G92" i="1"/>
  <c r="F92" i="1"/>
  <c r="C83" i="1"/>
  <c r="B83" i="1"/>
  <c r="G74" i="1"/>
  <c r="F74" i="1"/>
  <c r="C74" i="1"/>
  <c r="B74" i="1"/>
  <c r="G54" i="1"/>
  <c r="F54" i="1"/>
  <c r="C54" i="1"/>
  <c r="B54" i="1"/>
  <c r="G47" i="1"/>
  <c r="F47" i="1"/>
  <c r="D43" i="1"/>
  <c r="C43" i="1"/>
  <c r="B43" i="1"/>
  <c r="G40" i="1"/>
  <c r="F40" i="1"/>
  <c r="C29" i="1"/>
  <c r="B29" i="1"/>
  <c r="F6" i="1" l="1"/>
  <c r="G6" i="1"/>
  <c r="C4" i="3" s="1"/>
  <c r="D17" i="3" l="1"/>
  <c r="D13" i="3"/>
  <c r="D16" i="3"/>
  <c r="D11" i="3"/>
  <c r="D7" i="3"/>
  <c r="D9" i="3"/>
  <c r="D15" i="3"/>
  <c r="D10" i="3"/>
  <c r="D12" i="3"/>
  <c r="D14" i="3"/>
  <c r="D8" i="3"/>
  <c r="D18" i="3" l="1"/>
  <c r="C18" i="3" s="1"/>
  <c r="C24" i="3" s="1"/>
  <c r="C25" i="3" s="1"/>
</calcChain>
</file>

<file path=xl/sharedStrings.xml><?xml version="1.0" encoding="utf-8"?>
<sst xmlns="http://schemas.openxmlformats.org/spreadsheetml/2006/main" count="229" uniqueCount="165">
  <si>
    <t>Meu orçamento de casamento</t>
  </si>
  <si>
    <t>© tudoexcel.com.br</t>
  </si>
  <si>
    <t>Custo Real</t>
  </si>
  <si>
    <t>Total</t>
  </si>
  <si>
    <t>Estimado</t>
  </si>
  <si>
    <t>Vestuário</t>
  </si>
  <si>
    <t>Recepção</t>
  </si>
  <si>
    <t>Vestido</t>
  </si>
  <si>
    <t>Taxa de localização</t>
  </si>
  <si>
    <t>Sapatos de noiva</t>
  </si>
  <si>
    <t>Fornecedor</t>
  </si>
  <si>
    <t>Deslizamento nupcial</t>
  </si>
  <si>
    <t>Comida</t>
  </si>
  <si>
    <t>Lingerie</t>
  </si>
  <si>
    <t>Padeiro</t>
  </si>
  <si>
    <t>Meias</t>
  </si>
  <si>
    <t>Músico</t>
  </si>
  <si>
    <t>Joalheria</t>
  </si>
  <si>
    <t>Bar tender</t>
  </si>
  <si>
    <t>Véu de noiva</t>
  </si>
  <si>
    <t>Licor</t>
  </si>
  <si>
    <t>Luvas de noiva</t>
  </si>
  <si>
    <t>Segurança</t>
  </si>
  <si>
    <t>Vestidos de madrinha de casamento</t>
  </si>
  <si>
    <t>Bolo de casamento</t>
  </si>
  <si>
    <t>Acessórios de dama de honra</t>
  </si>
  <si>
    <t>Bolo de noivo</t>
  </si>
  <si>
    <t>Sapatos de dama de honra</t>
  </si>
  <si>
    <t>Faca de bolo</t>
  </si>
  <si>
    <t>Smoking do noivo</t>
  </si>
  <si>
    <t>Decorações para bolos</t>
  </si>
  <si>
    <t>Smoking de padrinhos</t>
  </si>
  <si>
    <t>Servidores</t>
  </si>
  <si>
    <t>Roupa infantil</t>
  </si>
  <si>
    <t>Decorações de mesa</t>
  </si>
  <si>
    <t>Preservação de vestido</t>
  </si>
  <si>
    <t>Outras decorações</t>
  </si>
  <si>
    <t>Alterações</t>
  </si>
  <si>
    <t>Pratos</t>
  </si>
  <si>
    <t>Roupa de despedida</t>
  </si>
  <si>
    <t>Vidraria</t>
  </si>
  <si>
    <t>Roupas de lua de mel</t>
  </si>
  <si>
    <t>Guardanapos</t>
  </si>
  <si>
    <t>Outros Acessórios</t>
  </si>
  <si>
    <t>Linens</t>
  </si>
  <si>
    <t>Mesas</t>
  </si>
  <si>
    <t>Cadeiras</t>
  </si>
  <si>
    <t>Livro de visitas</t>
  </si>
  <si>
    <t>Entretenimento</t>
  </si>
  <si>
    <t>Flores</t>
  </si>
  <si>
    <t>Arroz / pétalas de rosa / bolhas</t>
  </si>
  <si>
    <t>Buquê de noivas</t>
  </si>
  <si>
    <t>Estacionamento</t>
  </si>
  <si>
    <t>Buquês de damas de honra</t>
  </si>
  <si>
    <t>Gratificações</t>
  </si>
  <si>
    <t>Corsages</t>
  </si>
  <si>
    <t>Limousine / Carruagem</t>
  </si>
  <si>
    <t>Boutonnière</t>
  </si>
  <si>
    <t>Transporte</t>
  </si>
  <si>
    <t>Centros de recepção</t>
  </si>
  <si>
    <t>Puericultura</t>
  </si>
  <si>
    <t>Retábulo</t>
  </si>
  <si>
    <t>Balões</t>
  </si>
  <si>
    <t>Banco / cadeira arcos</t>
  </si>
  <si>
    <t>Arremesse o buquê</t>
  </si>
  <si>
    <t>Flores para moças</t>
  </si>
  <si>
    <t>[42]</t>
  </si>
  <si>
    <t>Gravação</t>
  </si>
  <si>
    <t>Fotos e Filmagens</t>
  </si>
  <si>
    <t>Presentes para atendentes</t>
  </si>
  <si>
    <t>Presente para noiva</t>
  </si>
  <si>
    <t>Cerimônia</t>
  </si>
  <si>
    <t>Papelaria</t>
  </si>
  <si>
    <t>Clero</t>
  </si>
  <si>
    <t>Convites</t>
  </si>
  <si>
    <t>Anúncios</t>
  </si>
  <si>
    <t>Decorações de altar</t>
  </si>
  <si>
    <t>Cartões de mapa / direção</t>
  </si>
  <si>
    <t>Arco ou copa</t>
  </si>
  <si>
    <t>Cartões de resposta</t>
  </si>
  <si>
    <t>Aluguel de cadeira / banco</t>
  </si>
  <si>
    <t>Cartões de cerimônia</t>
  </si>
  <si>
    <t>Decorações de banco / cadeira</t>
  </si>
  <si>
    <t>Salve os cartões de data</t>
  </si>
  <si>
    <t>Livro de visitas / caneta</t>
  </si>
  <si>
    <t>Postagem</t>
  </si>
  <si>
    <t>Travesseiro portador de anel</t>
  </si>
  <si>
    <t>Calígrafo</t>
  </si>
  <si>
    <t>Cesta de florista</t>
  </si>
  <si>
    <t>Anúncio de jornal</t>
  </si>
  <si>
    <t>Vela da unidade</t>
  </si>
  <si>
    <t>Notas de agradecimento</t>
  </si>
  <si>
    <t>Corredor corredor</t>
  </si>
  <si>
    <t>Convites para jantar de ensaio</t>
  </si>
  <si>
    <t>Arrumadores</t>
  </si>
  <si>
    <t>Convites para almoço de dama de honra</t>
  </si>
  <si>
    <t>Gratuidade</t>
  </si>
  <si>
    <t>Convites para despedida de solteiro</t>
  </si>
  <si>
    <t>Programas de casamento</t>
  </si>
  <si>
    <t>Etiquetas de endereço</t>
  </si>
  <si>
    <t>Lua de mel</t>
  </si>
  <si>
    <t>Jantar de ensaio</t>
  </si>
  <si>
    <t>Passagem aérea</t>
  </si>
  <si>
    <t>Acomodações</t>
  </si>
  <si>
    <t>Barman</t>
  </si>
  <si>
    <t>Mesas / cadeiras</t>
  </si>
  <si>
    <t>Outros</t>
  </si>
  <si>
    <t>Decorações</t>
  </si>
  <si>
    <t>Música</t>
  </si>
  <si>
    <t>Sistema de som</t>
  </si>
  <si>
    <t>Diversos</t>
  </si>
  <si>
    <t>Estacionamento para hóspedes</t>
  </si>
  <si>
    <t>Licença de casamento</t>
  </si>
  <si>
    <t>Almoço das damas de honra</t>
  </si>
  <si>
    <t>Centros de mesa</t>
  </si>
  <si>
    <t>Cabeleireiro</t>
  </si>
  <si>
    <t>Manicure e pedicure</t>
  </si>
  <si>
    <t>Manicure / pedicure para atendentes</t>
  </si>
  <si>
    <t>Maquiagem</t>
  </si>
  <si>
    <t>Planejador / organizador de casamento</t>
  </si>
  <si>
    <t>Consultor / coordenador</t>
  </si>
  <si>
    <t>Hotel para convidados</t>
  </si>
  <si>
    <t>Outros Custos</t>
  </si>
  <si>
    <t>Estimador de orçamento de casamento</t>
  </si>
  <si>
    <t>%</t>
  </si>
  <si>
    <t>Padrão %</t>
  </si>
  <si>
    <t>Fotos e Filmaens</t>
  </si>
  <si>
    <t>argolas</t>
  </si>
  <si>
    <t>Soma</t>
  </si>
  <si>
    <t>Orçamento Real de Casamento</t>
  </si>
  <si>
    <t>DESPESAS</t>
  </si>
  <si>
    <t>Instruções</t>
  </si>
  <si>
    <t>1. Use a planilha do Estimador para definir o orçamento estimado para cada categoria, listado abaixo da palavra "Estimado"</t>
  </si>
  <si>
    <t>2. Registre os valores estimados para cada item em cada categoria, tentando ficar abaixo do orçamento estimado</t>
  </si>
  <si>
    <t>3. Ao fazer uma compra, adicione o valor à coluna Real</t>
  </si>
  <si>
    <t>4. Tente fazer com que o Total para cada categoria seja igual ou menor do que o valor estimado (orçado)</t>
  </si>
  <si>
    <t>PREVISÃO DE CUSTOS</t>
  </si>
  <si>
    <t>1. Defina um valor de orçamento permitido</t>
  </si>
  <si>
    <t>2. Ajuste as porcentagens conforme necessário</t>
  </si>
  <si>
    <t>3. Faça as porcentagens totalizarem 100%</t>
  </si>
  <si>
    <t>4. Transferir os valores para a planilha de Orçamento (feito automaticamente)</t>
  </si>
  <si>
    <t>Nota: Os valores de% padrão são apenas sugestões básicas para você começar</t>
  </si>
  <si>
    <t>tudoexcel.com.br</t>
  </si>
  <si>
    <t>Retratos nupciais</t>
  </si>
  <si>
    <t>albúns de fotografias</t>
  </si>
  <si>
    <t>Retratos de noivado</t>
  </si>
  <si>
    <t>Videografia</t>
  </si>
  <si>
    <t>Custo Estimado</t>
  </si>
  <si>
    <t>Alianças</t>
  </si>
  <si>
    <t>Alianças de Noivado</t>
  </si>
  <si>
    <t>Alianças de Casamento</t>
  </si>
  <si>
    <t>Favores Diversos</t>
  </si>
  <si>
    <t>Alimentação</t>
  </si>
  <si>
    <t>erro</t>
  </si>
  <si>
    <t>NOTA: todos os custos estimados são opcionais. Se você não preencher não fará nenhuma diferença para os custos reais</t>
  </si>
  <si>
    <t>Orçamento Real</t>
  </si>
  <si>
    <t>Orçamento Previsto</t>
  </si>
  <si>
    <t>Soma Total</t>
  </si>
  <si>
    <t>Diferença da previsão e do custo real</t>
  </si>
  <si>
    <t>Diferença</t>
  </si>
  <si>
    <t>Orçamento Real Gasto</t>
  </si>
  <si>
    <t>Presentes e Favores</t>
  </si>
  <si>
    <t>Data do Casamento</t>
  </si>
  <si>
    <t>Nome da Noiva</t>
  </si>
  <si>
    <t>Nome do Noivo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</si>
</sst>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7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7" tint="0.59999389629810485"/>
      <name val="Arial Nova"/>
      <family val="2"/>
    </font>
    <font>
      <b/>
      <sz val="28"/>
      <color theme="2"/>
      <name val="Arial Nova"/>
      <family val="2"/>
    </font>
    <font>
      <sz val="28"/>
      <color indexed="9"/>
      <name val="Arial Nova"/>
      <family val="2"/>
    </font>
    <font>
      <sz val="10"/>
      <color theme="2" tint="-0.749992370372631"/>
      <name val="Arial Nova"/>
      <family val="2"/>
    </font>
    <font>
      <u/>
      <sz val="10"/>
      <color rgb="FF0000FF"/>
      <name val="Arial"/>
      <family val="2"/>
    </font>
    <font>
      <u/>
      <sz val="8"/>
      <color theme="2" tint="-0.749992370372631"/>
      <name val="Arial Nova"/>
      <family val="2"/>
    </font>
    <font>
      <u/>
      <sz val="10"/>
      <color theme="2" tint="-0.749992370372631"/>
      <name val="Arial Nova"/>
      <family val="2"/>
    </font>
    <font>
      <sz val="8"/>
      <color theme="2" tint="-0.749992370372631"/>
      <name val="Arial Nova"/>
      <family val="2"/>
    </font>
    <font>
      <sz val="10"/>
      <name val="Arial Nova"/>
      <family val="2"/>
    </font>
    <font>
      <b/>
      <sz val="10"/>
      <name val="Arial Nova"/>
      <family val="2"/>
    </font>
    <font>
      <sz val="14"/>
      <color rgb="FF0065B0"/>
      <name val="Arial Nova"/>
      <family val="2"/>
    </font>
    <font>
      <sz val="10"/>
      <color theme="3"/>
      <name val="Arial Nova"/>
      <family val="2"/>
    </font>
    <font>
      <b/>
      <sz val="10"/>
      <color theme="3"/>
      <name val="Arial Nova"/>
      <family val="2"/>
    </font>
    <font>
      <b/>
      <sz val="10"/>
      <color theme="0"/>
      <name val="Arial Nova"/>
      <family val="2"/>
    </font>
    <font>
      <b/>
      <sz val="14"/>
      <color theme="3" tint="-0.249977111117893"/>
      <name val="Arial Nova"/>
      <family val="2"/>
    </font>
    <font>
      <b/>
      <sz val="10"/>
      <color theme="3" tint="-0.249977111117893"/>
      <name val="Arial Nova"/>
      <family val="2"/>
    </font>
    <font>
      <sz val="1"/>
      <color theme="2"/>
      <name val="Arial Nova"/>
      <family val="2"/>
    </font>
    <font>
      <sz val="10"/>
      <color theme="3" tint="0.39997558519241921"/>
      <name val="Arial Nova"/>
      <family val="2"/>
    </font>
    <font>
      <sz val="10"/>
      <name val="Century Gothic"/>
      <family val="2"/>
    </font>
    <font>
      <b/>
      <sz val="10"/>
      <name val="Arial"/>
      <family val="2"/>
    </font>
    <font>
      <sz val="12"/>
      <name val="Century Gothic"/>
      <family val="2"/>
    </font>
    <font>
      <b/>
      <sz val="10"/>
      <color theme="4" tint="-0.249977111117893"/>
      <name val="Century Gothic"/>
      <family val="2"/>
    </font>
    <font>
      <sz val="10"/>
      <color theme="7" tint="-0.249977111117893"/>
      <name val="Century Gothic"/>
      <family val="2"/>
    </font>
    <font>
      <sz val="10"/>
      <color theme="4" tint="-0.499984740745262"/>
      <name val="Arial Nova"/>
      <family val="2"/>
    </font>
    <font>
      <sz val="10"/>
      <color theme="8" tint="-0.249977111117893"/>
      <name val="Arial Nova"/>
      <family val="2"/>
    </font>
    <font>
      <sz val="10"/>
      <color theme="7" tint="-0.499984740745262"/>
      <name val="Century Gothic"/>
      <family val="2"/>
    </font>
    <font>
      <b/>
      <sz val="12"/>
      <color theme="3"/>
      <name val="Century Gothic"/>
      <family val="2"/>
    </font>
    <font>
      <sz val="10"/>
      <color theme="7" tint="0.79998168889431442"/>
      <name val="Century Gothic"/>
      <family val="2"/>
    </font>
    <font>
      <b/>
      <sz val="10"/>
      <color theme="3"/>
      <name val="Century Gothic"/>
      <family val="2"/>
    </font>
    <font>
      <sz val="10"/>
      <color theme="3"/>
      <name val="Century Gothic"/>
      <family val="2"/>
    </font>
    <font>
      <sz val="1"/>
      <color theme="2"/>
      <name val="Century Gothic"/>
      <family val="2"/>
    </font>
    <font>
      <b/>
      <sz val="10"/>
      <color theme="7" tint="-0.499984740745262"/>
      <name val="Century Gothic"/>
      <family val="2"/>
    </font>
    <font>
      <u/>
      <sz val="10"/>
      <color theme="3"/>
      <name val="Century Gothic"/>
      <family val="2"/>
    </font>
    <font>
      <sz val="12"/>
      <name val="Arial Nova"/>
      <family val="2"/>
    </font>
    <font>
      <b/>
      <sz val="10"/>
      <color theme="4" tint="-0.249977111117893"/>
      <name val="Arial Nova"/>
      <family val="2"/>
    </font>
    <font>
      <sz val="10"/>
      <color theme="7" tint="-0.249977111117893"/>
      <name val="Arial Nova"/>
      <family val="2"/>
    </font>
    <font>
      <sz val="12"/>
      <color theme="4" tint="-0.499984740745262"/>
      <name val="Arial Nova"/>
      <family val="2"/>
    </font>
    <font>
      <sz val="10"/>
      <color theme="7" tint="-0.499984740745262"/>
      <name val="Arial Nova"/>
      <family val="2"/>
    </font>
    <font>
      <sz val="10"/>
      <color theme="7" tint="0.79998168889431442"/>
      <name val="Arial Nova"/>
      <family val="2"/>
    </font>
    <font>
      <b/>
      <sz val="10"/>
      <color theme="7" tint="-0.499984740745262"/>
      <name val="Arial Nova"/>
      <family val="2"/>
    </font>
    <font>
      <u/>
      <sz val="10"/>
      <color theme="3"/>
      <name val="Arial Nova"/>
      <family val="2"/>
    </font>
    <font>
      <b/>
      <sz val="16"/>
      <name val="Arial Nova"/>
      <family val="2"/>
    </font>
    <font>
      <b/>
      <sz val="12"/>
      <color theme="4" tint="-0.249977111117893"/>
      <name val="Arial Nova"/>
      <family val="2"/>
    </font>
    <font>
      <b/>
      <sz val="12"/>
      <color theme="3"/>
      <name val="Arial Nova"/>
      <family val="2"/>
    </font>
    <font>
      <sz val="12"/>
      <color theme="3"/>
      <name val="Arial Nova"/>
      <family val="2"/>
    </font>
    <font>
      <sz val="12"/>
      <color theme="2"/>
      <name val="Arial Nova"/>
      <family val="2"/>
    </font>
    <font>
      <b/>
      <sz val="24"/>
      <color theme="4" tint="0.59999389629810485"/>
      <name val="Arial Nova"/>
      <family val="2"/>
    </font>
    <font>
      <sz val="11"/>
      <color theme="1"/>
      <name val="Arial Nova"/>
      <family val="2"/>
    </font>
    <font>
      <b/>
      <sz val="12"/>
      <color theme="4" tint="-0.499984740745262"/>
      <name val="Arial Nova"/>
      <family val="2"/>
    </font>
    <font>
      <b/>
      <sz val="14"/>
      <color theme="4" tint="-0.499984740745262"/>
      <name val="Arial Nova"/>
      <family val="2"/>
    </font>
    <font>
      <b/>
      <sz val="10"/>
      <color theme="8" tint="-0.499984740745262"/>
      <name val="Arial Nova"/>
      <family val="2"/>
    </font>
    <font>
      <sz val="10"/>
      <color theme="4" tint="0.39997558519241921"/>
      <name val="Arial Nova"/>
      <family val="2"/>
    </font>
    <font>
      <b/>
      <sz val="16"/>
      <color theme="0"/>
      <name val="Arial Nova"/>
      <family val="2"/>
    </font>
    <font>
      <sz val="10"/>
      <color rgb="FF7030A0"/>
      <name val="Arial Nova"/>
      <family val="2"/>
    </font>
    <font>
      <b/>
      <sz val="14"/>
      <color theme="0"/>
      <name val="Arial Nova"/>
      <family val="2"/>
    </font>
    <font>
      <b/>
      <sz val="11"/>
      <color theme="3" tint="0.39997558519241921"/>
      <name val="Arial Nova"/>
      <family val="2"/>
    </font>
    <font>
      <b/>
      <sz val="14"/>
      <color theme="8" tint="-0.499984740745262"/>
      <name val="Arial Nova"/>
      <family val="2"/>
    </font>
    <font>
      <sz val="9"/>
      <color rgb="FFB16FC3"/>
      <name val="Arial Nova"/>
      <family val="2"/>
    </font>
    <font>
      <sz val="10"/>
      <color rgb="FFB16FC3"/>
      <name val="Arial Nova"/>
      <family val="2"/>
    </font>
    <font>
      <sz val="12"/>
      <color theme="0"/>
      <name val="Arial Nova"/>
      <family val="2"/>
    </font>
    <font>
      <b/>
      <sz val="12"/>
      <color theme="3" tint="-0.249977111117893"/>
      <name val="Arial Nova"/>
      <family val="2"/>
    </font>
    <font>
      <sz val="10"/>
      <color rgb="FFA65ECE"/>
      <name val="Arial Nova"/>
      <family val="2"/>
    </font>
    <font>
      <sz val="26"/>
      <color theme="8" tint="-0.249977111117893"/>
      <name val="Arial Nova"/>
      <family val="2"/>
    </font>
    <font>
      <sz val="12"/>
      <color rgb="FFFF0000"/>
      <name val="Arial Nova"/>
      <family val="2"/>
    </font>
    <font>
      <b/>
      <sz val="12"/>
      <color theme="8" tint="-0.499984740745262"/>
      <name val="Arial Nova"/>
      <family val="2"/>
    </font>
    <font>
      <b/>
      <sz val="10"/>
      <color rgb="FF00B050"/>
      <name val="Arial"/>
      <family val="2"/>
    </font>
    <font>
      <sz val="10"/>
      <color theme="5" tint="-0.249977111117893"/>
      <name val="Arial Nova"/>
      <family val="2"/>
    </font>
    <font>
      <sz val="11"/>
      <color rgb="FF7030A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143AF"/>
        <bgColor indexed="64"/>
      </patternFill>
    </fill>
    <fill>
      <patternFill patternType="solid">
        <fgColor rgb="FFFFAFF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A7FF"/>
        <bgColor indexed="64"/>
      </patternFill>
    </fill>
    <fill>
      <patternFill patternType="solid">
        <fgColor rgb="FFF3E0F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B90D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A65ECE"/>
        <bgColor indexed="64"/>
      </patternFill>
    </fill>
    <fill>
      <patternFill patternType="solid">
        <fgColor rgb="FFA773B5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dashed">
        <color rgb="FFFF79EC"/>
      </bottom>
      <diagonal/>
    </border>
    <border>
      <left style="thin">
        <color theme="3" tint="0.59996337778862885"/>
      </left>
      <right/>
      <top style="thin">
        <color theme="3" tint="0.59996337778862885"/>
      </top>
      <bottom/>
      <diagonal/>
    </border>
    <border>
      <left/>
      <right/>
      <top style="thin">
        <color theme="3" tint="0.59996337778862885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59996337778862885"/>
      </top>
      <bottom/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ck">
        <color rgb="FFBB90DC"/>
      </left>
      <right style="thick">
        <color rgb="FFBB90DC"/>
      </right>
      <top style="thick">
        <color rgb="FFBB90DC"/>
      </top>
      <bottom style="thick">
        <color rgb="FFBB90DC"/>
      </bottom>
      <diagonal/>
    </border>
    <border>
      <left/>
      <right/>
      <top/>
      <bottom style="thick">
        <color rgb="FFBB90DC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79998168889431442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/>
      <bottom style="thick">
        <color rgb="FFAB7AB8"/>
      </bottom>
      <diagonal/>
    </border>
    <border>
      <left/>
      <right/>
      <top/>
      <bottom style="thick">
        <color rgb="FFB277D3"/>
      </bottom>
      <diagonal/>
    </border>
    <border>
      <left style="thick">
        <color rgb="FFA65ECE"/>
      </left>
      <right style="thick">
        <color rgb="FFA65ECE"/>
      </right>
      <top style="thick">
        <color rgb="FFA65ECE"/>
      </top>
      <bottom style="thick">
        <color rgb="FFA65ECE"/>
      </bottom>
      <diagonal/>
    </border>
    <border>
      <left style="thin">
        <color rgb="FFBB90DC"/>
      </left>
      <right style="thin">
        <color rgb="FFBB90DC"/>
      </right>
      <top style="thin">
        <color rgb="FFBB90DC"/>
      </top>
      <bottom style="thin">
        <color rgb="FFBB90DC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3E0F8"/>
      </left>
      <right/>
      <top style="thin">
        <color rgb="FFF3E0F8"/>
      </top>
      <bottom style="thin">
        <color rgb="FFF3E0F8"/>
      </bottom>
      <diagonal/>
    </border>
    <border>
      <left/>
      <right style="thin">
        <color rgb="FFF3E0F8"/>
      </right>
      <top style="thin">
        <color rgb="FFF3E0F8"/>
      </top>
      <bottom style="thin">
        <color rgb="FFF3E0F8"/>
      </bottom>
      <diagonal/>
    </border>
    <border>
      <left/>
      <right style="thin">
        <color rgb="FFD3A7FF"/>
      </right>
      <top style="thin">
        <color rgb="FFD3A7FF"/>
      </top>
      <bottom/>
      <diagonal/>
    </border>
    <border>
      <left/>
      <right style="thin">
        <color rgb="FFD3A7FF"/>
      </right>
      <top/>
      <bottom/>
      <diagonal/>
    </border>
    <border>
      <left/>
      <right style="thin">
        <color rgb="FFD3A7FF"/>
      </right>
      <top/>
      <bottom style="thin">
        <color rgb="FFD3A7FF"/>
      </bottom>
      <diagonal/>
    </border>
    <border>
      <left style="thick">
        <color rgb="FFF3E0F8"/>
      </left>
      <right/>
      <top style="thick">
        <color rgb="FFF3E0F8"/>
      </top>
      <bottom/>
      <diagonal/>
    </border>
    <border>
      <left/>
      <right style="thick">
        <color rgb="FFF3E0F8"/>
      </right>
      <top style="thick">
        <color rgb="FFF3E0F8"/>
      </top>
      <bottom/>
      <diagonal/>
    </border>
    <border>
      <left style="thick">
        <color rgb="FFF3E0F8"/>
      </left>
      <right/>
      <top/>
      <bottom/>
      <diagonal/>
    </border>
    <border>
      <left/>
      <right style="thick">
        <color rgb="FFF3E0F8"/>
      </right>
      <top/>
      <bottom/>
      <diagonal/>
    </border>
    <border>
      <left style="thick">
        <color rgb="FFF3E0F8"/>
      </left>
      <right/>
      <top/>
      <bottom style="thick">
        <color rgb="FFF3E0F8"/>
      </bottom>
      <diagonal/>
    </border>
    <border>
      <left/>
      <right style="thick">
        <color rgb="FFF3E0F8"/>
      </right>
      <top/>
      <bottom style="thick">
        <color rgb="FFF3E0F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57">
    <xf numFmtId="0" fontId="0" fillId="0" borderId="0" xfId="0"/>
    <xf numFmtId="0" fontId="5" fillId="3" borderId="1" xfId="0" applyFont="1" applyFill="1" applyBorder="1" applyAlignment="1">
      <alignment vertical="center"/>
    </xf>
    <xf numFmtId="0" fontId="20" fillId="0" borderId="0" xfId="0" applyFont="1"/>
    <xf numFmtId="0" fontId="10" fillId="8" borderId="0" xfId="0" applyFont="1" applyFill="1"/>
    <xf numFmtId="0" fontId="10" fillId="8" borderId="0" xfId="0" applyFont="1" applyFill="1" applyAlignment="1">
      <alignment vertical="center"/>
    </xf>
    <xf numFmtId="0" fontId="10" fillId="8" borderId="0" xfId="0" applyFont="1" applyFill="1" applyAlignment="1">
      <alignment horizontal="left" indent="1"/>
    </xf>
    <xf numFmtId="0" fontId="14" fillId="8" borderId="6" xfId="0" applyFont="1" applyFill="1" applyBorder="1" applyAlignment="1">
      <alignment horizontal="left" vertical="center" indent="1"/>
    </xf>
    <xf numFmtId="0" fontId="14" fillId="8" borderId="9" xfId="0" applyFont="1" applyFill="1" applyBorder="1" applyAlignment="1">
      <alignment horizontal="left" vertical="center" indent="1"/>
    </xf>
    <xf numFmtId="0" fontId="16" fillId="7" borderId="18" xfId="0" applyFont="1" applyFill="1" applyBorder="1" applyAlignment="1">
      <alignment horizontal="right" indent="1"/>
    </xf>
    <xf numFmtId="10" fontId="17" fillId="7" borderId="18" xfId="0" applyNumberFormat="1" applyFont="1" applyFill="1" applyBorder="1" applyAlignment="1">
      <alignment horizontal="center" vertical="center"/>
    </xf>
    <xf numFmtId="44" fontId="36" fillId="4" borderId="18" xfId="0" applyNumberFormat="1" applyFont="1" applyFill="1" applyBorder="1" applyAlignment="1">
      <alignment vertical="center"/>
    </xf>
    <xf numFmtId="0" fontId="0" fillId="8" borderId="0" xfId="0" applyFill="1"/>
    <xf numFmtId="0" fontId="20" fillId="8" borderId="0" xfId="0" applyFont="1" applyFill="1"/>
    <xf numFmtId="0" fontId="0" fillId="8" borderId="0" xfId="0" applyFill="1" applyAlignment="1">
      <alignment vertical="center"/>
    </xf>
    <xf numFmtId="0" fontId="21" fillId="8" borderId="0" xfId="0" applyFont="1" applyFill="1"/>
    <xf numFmtId="0" fontId="24" fillId="8" borderId="0" xfId="0" applyFont="1" applyFill="1"/>
    <xf numFmtId="0" fontId="27" fillId="8" borderId="0" xfId="0" applyFont="1" applyFill="1" applyAlignment="1">
      <alignment vertical="center"/>
    </xf>
    <xf numFmtId="0" fontId="29" fillId="8" borderId="0" xfId="0" applyFont="1" applyFill="1"/>
    <xf numFmtId="0" fontId="30" fillId="8" borderId="0" xfId="0" applyFont="1" applyFill="1"/>
    <xf numFmtId="0" fontId="27" fillId="8" borderId="0" xfId="0" applyFont="1" applyFill="1"/>
    <xf numFmtId="0" fontId="31" fillId="8" borderId="0" xfId="0" applyFont="1" applyFill="1" applyAlignment="1">
      <alignment horizontal="left"/>
    </xf>
    <xf numFmtId="0" fontId="27" fillId="8" borderId="0" xfId="0" applyFont="1" applyFill="1" applyAlignment="1">
      <alignment horizontal="left"/>
    </xf>
    <xf numFmtId="0" fontId="32" fillId="8" borderId="0" xfId="0" applyFont="1" applyFill="1"/>
    <xf numFmtId="0" fontId="30" fillId="8" borderId="0" xfId="0" applyFont="1" applyFill="1" applyAlignment="1">
      <alignment horizontal="left"/>
    </xf>
    <xf numFmtId="0" fontId="33" fillId="8" borderId="0" xfId="0" applyFont="1" applyFill="1" applyAlignment="1">
      <alignment horizontal="left"/>
    </xf>
    <xf numFmtId="44" fontId="25" fillId="10" borderId="7" xfId="1" applyNumberFormat="1" applyFont="1" applyFill="1" applyBorder="1" applyAlignment="1">
      <alignment vertical="center"/>
    </xf>
    <xf numFmtId="44" fontId="25" fillId="10" borderId="10" xfId="1" applyNumberFormat="1" applyFont="1" applyFill="1" applyBorder="1" applyAlignment="1">
      <alignment vertical="center"/>
    </xf>
    <xf numFmtId="9" fontId="26" fillId="0" borderId="15" xfId="3" applyFont="1" applyFill="1" applyBorder="1" applyAlignment="1">
      <alignment horizontal="center" vertical="center"/>
    </xf>
    <xf numFmtId="9" fontId="26" fillId="0" borderId="16" xfId="3" applyFont="1" applyFill="1" applyBorder="1" applyAlignment="1">
      <alignment horizontal="center" vertical="center"/>
    </xf>
    <xf numFmtId="0" fontId="49" fillId="8" borderId="0" xfId="0" applyFont="1" applyFill="1"/>
    <xf numFmtId="0" fontId="49" fillId="8" borderId="0" xfId="0" applyFont="1" applyFill="1" applyAlignment="1">
      <alignment vertical="center"/>
    </xf>
    <xf numFmtId="0" fontId="22" fillId="8" borderId="24" xfId="0" applyFont="1" applyFill="1" applyBorder="1" applyAlignment="1">
      <alignment horizontal="left" indent="1"/>
    </xf>
    <xf numFmtId="0" fontId="23" fillId="8" borderId="24" xfId="0" applyFont="1" applyFill="1" applyBorder="1" applyAlignment="1">
      <alignment horizontal="center"/>
    </xf>
    <xf numFmtId="0" fontId="23" fillId="8" borderId="25" xfId="0" applyFont="1" applyFill="1" applyBorder="1" applyAlignment="1">
      <alignment horizontal="center"/>
    </xf>
    <xf numFmtId="9" fontId="28" fillId="10" borderId="26" xfId="0" applyNumberFormat="1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10" fillId="2" borderId="0" xfId="0" applyFont="1" applyFill="1" applyProtection="1">
      <protection locked="0" hidden="1"/>
    </xf>
    <xf numFmtId="0" fontId="0" fillId="0" borderId="0" xfId="0" applyProtection="1">
      <protection locked="0" hidden="1"/>
    </xf>
    <xf numFmtId="0" fontId="8" fillId="3" borderId="1" xfId="0" applyFont="1" applyFill="1" applyBorder="1" applyAlignment="1" applyProtection="1">
      <alignment vertical="center"/>
      <protection locked="0" hidden="1"/>
    </xf>
    <xf numFmtId="0" fontId="10" fillId="8" borderId="0" xfId="0" applyFont="1" applyFill="1" applyProtection="1">
      <protection locked="0" hidden="1"/>
    </xf>
    <xf numFmtId="0" fontId="10" fillId="8" borderId="0" xfId="0" applyFont="1" applyFill="1" applyAlignment="1" applyProtection="1">
      <alignment vertical="center"/>
      <protection locked="0" hidden="1"/>
    </xf>
    <xf numFmtId="0" fontId="10" fillId="8" borderId="0" xfId="0" applyFont="1" applyFill="1" applyAlignment="1" applyProtection="1">
      <alignment horizontal="left" indent="1"/>
      <protection locked="0" hidden="1"/>
    </xf>
    <xf numFmtId="0" fontId="11" fillId="8" borderId="0" xfId="0" applyFont="1" applyFill="1" applyProtection="1">
      <protection locked="0" hidden="1"/>
    </xf>
    <xf numFmtId="0" fontId="35" fillId="8" borderId="19" xfId="0" applyFont="1" applyFill="1" applyBorder="1" applyAlignment="1" applyProtection="1">
      <alignment horizontal="left" indent="1"/>
      <protection locked="0" hidden="1"/>
    </xf>
    <xf numFmtId="0" fontId="36" fillId="8" borderId="19" xfId="0" applyFont="1" applyFill="1" applyBorder="1" applyAlignment="1" applyProtection="1">
      <alignment horizontal="center"/>
      <protection locked="0" hidden="1"/>
    </xf>
    <xf numFmtId="0" fontId="37" fillId="8" borderId="0" xfId="0" applyFont="1" applyFill="1" applyProtection="1">
      <protection locked="0" hidden="1"/>
    </xf>
    <xf numFmtId="0" fontId="14" fillId="8" borderId="6" xfId="0" applyFont="1" applyFill="1" applyBorder="1" applyAlignment="1" applyProtection="1">
      <alignment horizontal="left" vertical="center" indent="1"/>
      <protection locked="0" hidden="1"/>
    </xf>
    <xf numFmtId="0" fontId="39" fillId="8" borderId="0" xfId="0" applyFont="1" applyFill="1" applyAlignment="1" applyProtection="1">
      <alignment vertical="center"/>
      <protection locked="0" hidden="1"/>
    </xf>
    <xf numFmtId="0" fontId="14" fillId="8" borderId="9" xfId="0" applyFont="1" applyFill="1" applyBorder="1" applyAlignment="1" applyProtection="1">
      <alignment horizontal="left" vertical="center" indent="1"/>
      <protection locked="0" hidden="1"/>
    </xf>
    <xf numFmtId="0" fontId="14" fillId="8" borderId="12" xfId="0" applyFont="1" applyFill="1" applyBorder="1" applyAlignment="1" applyProtection="1">
      <alignment horizontal="left" vertical="center" indent="1"/>
      <protection locked="0" hidden="1"/>
    </xf>
    <xf numFmtId="0" fontId="16" fillId="7" borderId="18" xfId="0" applyFont="1" applyFill="1" applyBorder="1" applyAlignment="1" applyProtection="1">
      <alignment horizontal="right" indent="1"/>
      <protection locked="0" hidden="1"/>
    </xf>
    <xf numFmtId="0" fontId="40" fillId="8" borderId="0" xfId="0" applyFont="1" applyFill="1" applyProtection="1">
      <protection locked="0" hidden="1"/>
    </xf>
    <xf numFmtId="0" fontId="14" fillId="8" borderId="0" xfId="0" applyFont="1" applyFill="1" applyProtection="1">
      <protection locked="0" hidden="1"/>
    </xf>
    <xf numFmtId="0" fontId="39" fillId="8" borderId="0" xfId="0" applyFont="1" applyFill="1" applyProtection="1">
      <protection locked="0" hidden="1"/>
    </xf>
    <xf numFmtId="0" fontId="13" fillId="8" borderId="0" xfId="0" applyFont="1" applyFill="1" applyAlignment="1" applyProtection="1">
      <alignment horizontal="left"/>
      <protection locked="0" hidden="1"/>
    </xf>
    <xf numFmtId="0" fontId="39" fillId="8" borderId="0" xfId="0" applyFont="1" applyFill="1" applyAlignment="1" applyProtection="1">
      <alignment horizontal="left"/>
      <protection locked="0" hidden="1"/>
    </xf>
    <xf numFmtId="0" fontId="18" fillId="8" borderId="0" xfId="0" applyFont="1" applyFill="1" applyProtection="1">
      <protection locked="0" hidden="1"/>
    </xf>
    <xf numFmtId="0" fontId="14" fillId="8" borderId="0" xfId="0" applyFont="1" applyFill="1" applyAlignment="1" applyProtection="1">
      <alignment horizontal="left"/>
      <protection locked="0" hidden="1"/>
    </xf>
    <xf numFmtId="0" fontId="41" fillId="8" borderId="0" xfId="0" applyFont="1" applyFill="1" applyAlignment="1" applyProtection="1">
      <alignment horizontal="left"/>
      <protection locked="0" hidden="1"/>
    </xf>
    <xf numFmtId="0" fontId="10" fillId="0" borderId="0" xfId="0" applyFont="1" applyProtection="1">
      <protection locked="0" hidden="1"/>
    </xf>
    <xf numFmtId="0" fontId="5" fillId="3" borderId="1" xfId="0" applyFont="1" applyFill="1" applyBorder="1" applyAlignment="1" applyProtection="1">
      <alignment vertical="center"/>
      <protection locked="0" hidden="1"/>
    </xf>
    <xf numFmtId="0" fontId="63" fillId="3" borderId="1" xfId="0" applyFont="1" applyFill="1" applyBorder="1" applyAlignment="1" applyProtection="1">
      <alignment vertical="center"/>
      <protection locked="0" hidden="1"/>
    </xf>
    <xf numFmtId="44" fontId="38" fillId="10" borderId="7" xfId="1" applyNumberFormat="1" applyFont="1" applyFill="1" applyBorder="1" applyAlignment="1" applyProtection="1">
      <alignment vertical="center"/>
      <protection hidden="1"/>
    </xf>
    <xf numFmtId="9" fontId="26" fillId="10" borderId="15" xfId="3" applyFont="1" applyFill="1" applyBorder="1" applyAlignment="1" applyProtection="1">
      <alignment horizontal="center" vertical="center"/>
      <protection hidden="1"/>
    </xf>
    <xf numFmtId="44" fontId="38" fillId="10" borderId="10" xfId="1" applyNumberFormat="1" applyFont="1" applyFill="1" applyBorder="1" applyAlignment="1" applyProtection="1">
      <alignment vertical="center"/>
      <protection hidden="1"/>
    </xf>
    <xf numFmtId="9" fontId="26" fillId="10" borderId="16" xfId="3" applyFont="1" applyFill="1" applyBorder="1" applyAlignment="1" applyProtection="1">
      <alignment horizontal="center" vertical="center"/>
      <protection hidden="1"/>
    </xf>
    <xf numFmtId="44" fontId="38" fillId="10" borderId="13" xfId="1" applyNumberFormat="1" applyFont="1" applyFill="1" applyBorder="1" applyAlignment="1" applyProtection="1">
      <alignment vertical="center"/>
      <protection hidden="1"/>
    </xf>
    <xf numFmtId="9" fontId="26" fillId="10" borderId="17" xfId="3" applyFont="1" applyFill="1" applyBorder="1" applyAlignment="1" applyProtection="1">
      <alignment horizontal="center" vertical="center"/>
      <protection hidden="1"/>
    </xf>
    <xf numFmtId="44" fontId="44" fillId="4" borderId="18" xfId="0" applyNumberFormat="1" applyFont="1" applyFill="1" applyBorder="1" applyAlignment="1" applyProtection="1">
      <alignment vertical="center"/>
      <protection hidden="1"/>
    </xf>
    <xf numFmtId="10" fontId="62" fillId="7" borderId="18" xfId="0" applyNumberFormat="1" applyFont="1" applyFill="1" applyBorder="1" applyAlignment="1" applyProtection="1">
      <alignment horizontal="center" vertical="center"/>
      <protection hidden="1"/>
    </xf>
    <xf numFmtId="44" fontId="66" fillId="12" borderId="29" xfId="2" applyFont="1" applyFill="1" applyBorder="1" applyAlignment="1" applyProtection="1">
      <alignment vertical="center"/>
      <protection hidden="1"/>
    </xf>
    <xf numFmtId="44" fontId="66" fillId="12" borderId="28" xfId="2" applyFont="1" applyFill="1" applyBorder="1" applyAlignment="1" applyProtection="1">
      <alignment vertical="center"/>
      <protection hidden="1"/>
    </xf>
    <xf numFmtId="44" fontId="50" fillId="0" borderId="31" xfId="2" applyFont="1" applyFill="1" applyBorder="1" applyAlignment="1">
      <alignment vertical="center"/>
    </xf>
    <xf numFmtId="0" fontId="56" fillId="11" borderId="30" xfId="0" applyFont="1" applyFill="1" applyBorder="1" applyAlignment="1">
      <alignment horizontal="center" vertical="center"/>
    </xf>
    <xf numFmtId="0" fontId="35" fillId="0" borderId="0" xfId="0" applyFont="1" applyProtection="1">
      <protection locked="0"/>
    </xf>
    <xf numFmtId="0" fontId="43" fillId="0" borderId="0" xfId="0" applyFont="1" applyProtection="1">
      <protection hidden="1"/>
    </xf>
    <xf numFmtId="0" fontId="0" fillId="0" borderId="0" xfId="0" applyProtection="1">
      <protection hidden="1"/>
    </xf>
    <xf numFmtId="0" fontId="54" fillId="5" borderId="0" xfId="0" applyFont="1" applyFill="1" applyAlignment="1" applyProtection="1">
      <alignment vertical="center"/>
      <protection hidden="1"/>
    </xf>
    <xf numFmtId="0" fontId="38" fillId="4" borderId="0" xfId="0" applyFont="1" applyFill="1" applyProtection="1">
      <protection hidden="1"/>
    </xf>
    <xf numFmtId="0" fontId="65" fillId="4" borderId="0" xfId="0" applyFont="1" applyFill="1" applyProtection="1">
      <protection hidden="1"/>
    </xf>
    <xf numFmtId="0" fontId="35" fillId="0" borderId="0" xfId="0" applyFont="1" applyProtection="1">
      <protection hidden="1"/>
    </xf>
    <xf numFmtId="0" fontId="61" fillId="0" borderId="0" xfId="0" applyFont="1" applyProtection="1">
      <protection hidden="1"/>
    </xf>
    <xf numFmtId="0" fontId="64" fillId="15" borderId="0" xfId="0" applyFont="1" applyFill="1" applyProtection="1">
      <protection hidden="1"/>
    </xf>
    <xf numFmtId="0" fontId="46" fillId="4" borderId="0" xfId="0" applyFont="1" applyFill="1" applyAlignment="1" applyProtection="1">
      <alignment horizontal="left"/>
      <protection hidden="1"/>
    </xf>
    <xf numFmtId="0" fontId="47" fillId="4" borderId="0" xfId="0" applyFont="1" applyFill="1" applyProtection="1">
      <protection hidden="1"/>
    </xf>
    <xf numFmtId="0" fontId="45" fillId="4" borderId="0" xfId="0" applyFont="1" applyFill="1" applyAlignment="1" applyProtection="1">
      <alignment horizontal="left"/>
      <protection hidden="1"/>
    </xf>
    <xf numFmtId="0" fontId="39" fillId="13" borderId="0" xfId="0" applyFont="1" applyFill="1" applyAlignment="1" applyProtection="1">
      <alignment horizontal="left"/>
      <protection locked="0" hidden="1"/>
    </xf>
    <xf numFmtId="0" fontId="15" fillId="13" borderId="0" xfId="0" applyFont="1" applyFill="1" applyAlignment="1" applyProtection="1">
      <alignment horizontal="left"/>
      <protection locked="0" hidden="1"/>
    </xf>
    <xf numFmtId="44" fontId="14" fillId="8" borderId="9" xfId="0" applyNumberFormat="1" applyFont="1" applyFill="1" applyBorder="1" applyAlignment="1" applyProtection="1">
      <alignment horizontal="left" vertical="center" indent="1"/>
      <protection locked="0" hidden="1"/>
    </xf>
    <xf numFmtId="0" fontId="39" fillId="7" borderId="32" xfId="0" applyFont="1" applyFill="1" applyBorder="1" applyAlignment="1" applyProtection="1">
      <alignment horizontal="left"/>
      <protection locked="0" hidden="1"/>
    </xf>
    <xf numFmtId="0" fontId="39" fillId="7" borderId="33" xfId="0" applyFont="1" applyFill="1" applyBorder="1" applyAlignment="1" applyProtection="1">
      <alignment horizontal="left"/>
      <protection locked="0" hidden="1"/>
    </xf>
    <xf numFmtId="0" fontId="10" fillId="7" borderId="34" xfId="0" applyFont="1" applyFill="1" applyBorder="1" applyProtection="1">
      <protection locked="0" hidden="1"/>
    </xf>
    <xf numFmtId="9" fontId="68" fillId="0" borderId="15" xfId="3" applyFont="1" applyFill="1" applyBorder="1" applyAlignment="1">
      <alignment horizontal="center" vertical="center"/>
    </xf>
    <xf numFmtId="9" fontId="68" fillId="0" borderId="16" xfId="3" applyFont="1" applyFill="1" applyBorder="1" applyAlignment="1">
      <alignment horizontal="center" vertical="center"/>
    </xf>
    <xf numFmtId="9" fontId="68" fillId="0" borderId="17" xfId="3" applyFont="1" applyFill="1" applyBorder="1" applyAlignment="1">
      <alignment horizontal="center" vertical="center"/>
    </xf>
    <xf numFmtId="0" fontId="69" fillId="8" borderId="37" xfId="0" applyFont="1" applyFill="1" applyBorder="1" applyAlignment="1">
      <alignment vertical="center"/>
    </xf>
    <xf numFmtId="0" fontId="69" fillId="8" borderId="38" xfId="0" applyFont="1" applyFill="1" applyBorder="1" applyAlignment="1">
      <alignment vertical="center"/>
    </xf>
    <xf numFmtId="0" fontId="69" fillId="8" borderId="39" xfId="0" applyFont="1" applyFill="1" applyBorder="1" applyAlignment="1">
      <alignment vertical="center"/>
    </xf>
    <xf numFmtId="0" fontId="69" fillId="8" borderId="40" xfId="0" applyFont="1" applyFill="1" applyBorder="1" applyAlignment="1">
      <alignment vertical="center"/>
    </xf>
    <xf numFmtId="0" fontId="2" fillId="2" borderId="0" xfId="0" applyFont="1" applyFill="1" applyAlignment="1" applyProtection="1">
      <alignment vertical="center"/>
      <protection locked="0" hidden="1"/>
    </xf>
    <xf numFmtId="0" fontId="4" fillId="2" borderId="0" xfId="0" applyFont="1" applyFill="1" applyAlignment="1" applyProtection="1">
      <alignment vertical="center"/>
      <protection locked="0" hidden="1"/>
    </xf>
    <xf numFmtId="0" fontId="9" fillId="3" borderId="1" xfId="0" applyFont="1" applyFill="1" applyBorder="1" applyAlignment="1" applyProtection="1">
      <alignment horizontal="right" vertical="center"/>
      <protection locked="0" hidden="1"/>
    </xf>
    <xf numFmtId="0" fontId="10" fillId="6" borderId="2" xfId="0" applyFont="1" applyFill="1" applyBorder="1" applyProtection="1">
      <protection locked="0" hidden="1"/>
    </xf>
    <xf numFmtId="0" fontId="10" fillId="6" borderId="3" xfId="0" applyFont="1" applyFill="1" applyBorder="1" applyProtection="1">
      <protection locked="0" hidden="1"/>
    </xf>
    <xf numFmtId="0" fontId="57" fillId="6" borderId="4" xfId="0" applyFont="1" applyFill="1" applyBorder="1" applyAlignment="1" applyProtection="1">
      <alignment horizontal="center" vertical="center"/>
      <protection locked="0" hidden="1"/>
    </xf>
    <xf numFmtId="164" fontId="12" fillId="4" borderId="5" xfId="2" applyNumberFormat="1" applyFont="1" applyFill="1" applyBorder="1" applyAlignment="1" applyProtection="1">
      <alignment horizontal="right" vertical="center" indent="1"/>
      <protection locked="0" hidden="1"/>
    </xf>
    <xf numFmtId="0" fontId="14" fillId="8" borderId="0" xfId="0" applyFont="1" applyFill="1" applyAlignment="1" applyProtection="1">
      <alignment horizontal="right" indent="1"/>
      <protection locked="0" hidden="1"/>
    </xf>
    <xf numFmtId="0" fontId="54" fillId="14" borderId="0" xfId="0" applyFont="1" applyFill="1" applyAlignment="1" applyProtection="1">
      <alignment horizontal="left" vertical="center"/>
      <protection locked="0" hidden="1"/>
    </xf>
    <xf numFmtId="44" fontId="55" fillId="7" borderId="0" xfId="0" applyNumberFormat="1" applyFont="1" applyFill="1" applyAlignment="1" applyProtection="1">
      <alignment vertical="center"/>
      <protection locked="0" hidden="1"/>
    </xf>
    <xf numFmtId="44" fontId="15" fillId="9" borderId="0" xfId="0" applyNumberFormat="1" applyFont="1" applyFill="1" applyAlignment="1" applyProtection="1">
      <alignment vertical="center"/>
      <protection locked="0" hidden="1"/>
    </xf>
    <xf numFmtId="0" fontId="13" fillId="8" borderId="6" xfId="0" applyFont="1" applyFill="1" applyBorder="1" applyAlignment="1" applyProtection="1">
      <alignment horizontal="left" indent="1"/>
      <protection locked="0" hidden="1"/>
    </xf>
    <xf numFmtId="44" fontId="53" fillId="6" borderId="7" xfId="1" applyNumberFormat="1" applyFont="1" applyFill="1" applyBorder="1" applyProtection="1">
      <protection locked="0" hidden="1"/>
    </xf>
    <xf numFmtId="44" fontId="14" fillId="6" borderId="8" xfId="1" applyNumberFormat="1" applyFont="1" applyFill="1" applyBorder="1" applyProtection="1">
      <protection locked="0" hidden="1"/>
    </xf>
    <xf numFmtId="0" fontId="13" fillId="8" borderId="9" xfId="0" applyFont="1" applyFill="1" applyBorder="1" applyAlignment="1" applyProtection="1">
      <alignment horizontal="left" indent="1"/>
      <protection locked="0" hidden="1"/>
    </xf>
    <xf numFmtId="44" fontId="53" fillId="6" borderId="10" xfId="1" applyNumberFormat="1" applyFont="1" applyFill="1" applyBorder="1" applyProtection="1">
      <protection locked="0" hidden="1"/>
    </xf>
    <xf numFmtId="44" fontId="14" fillId="6" borderId="11" xfId="1" applyNumberFormat="1" applyFont="1" applyFill="1" applyBorder="1" applyProtection="1">
      <protection locked="0" hidden="1"/>
    </xf>
    <xf numFmtId="0" fontId="16" fillId="7" borderId="18" xfId="0" applyFont="1" applyFill="1" applyBorder="1" applyAlignment="1" applyProtection="1">
      <alignment horizontal="right" vertical="center" indent="1"/>
      <protection locked="0" hidden="1"/>
    </xf>
    <xf numFmtId="44" fontId="52" fillId="4" borderId="18" xfId="0" applyNumberFormat="1" applyFont="1" applyFill="1" applyBorder="1" applyAlignment="1" applyProtection="1">
      <alignment vertical="center"/>
      <protection locked="0" hidden="1"/>
    </xf>
    <xf numFmtId="44" fontId="52" fillId="9" borderId="18" xfId="0" applyNumberFormat="1" applyFont="1" applyFill="1" applyBorder="1" applyAlignment="1" applyProtection="1">
      <alignment horizontal="center" vertical="center"/>
      <protection locked="0" hidden="1"/>
    </xf>
    <xf numFmtId="0" fontId="13" fillId="10" borderId="0" xfId="0" applyFont="1" applyFill="1" applyAlignment="1" applyProtection="1">
      <alignment horizontal="left"/>
      <protection hidden="1"/>
    </xf>
    <xf numFmtId="0" fontId="13" fillId="10" borderId="9" xfId="0" applyFont="1" applyFill="1" applyBorder="1" applyAlignment="1" applyProtection="1">
      <alignment horizontal="left" indent="1"/>
      <protection hidden="1"/>
    </xf>
    <xf numFmtId="44" fontId="53" fillId="10" borderId="10" xfId="1" applyNumberFormat="1" applyFont="1" applyFill="1" applyBorder="1" applyProtection="1">
      <protection hidden="1"/>
    </xf>
    <xf numFmtId="44" fontId="14" fillId="10" borderId="11" xfId="1" applyNumberFormat="1" applyFont="1" applyFill="1" applyBorder="1" applyProtection="1">
      <protection hidden="1"/>
    </xf>
    <xf numFmtId="0" fontId="13" fillId="10" borderId="12" xfId="0" applyFont="1" applyFill="1" applyBorder="1" applyAlignment="1" applyProtection="1">
      <alignment horizontal="left" indent="1"/>
      <protection hidden="1"/>
    </xf>
    <xf numFmtId="44" fontId="53" fillId="10" borderId="13" xfId="1" applyNumberFormat="1" applyFont="1" applyFill="1" applyBorder="1" applyProtection="1">
      <protection hidden="1"/>
    </xf>
    <xf numFmtId="44" fontId="14" fillId="10" borderId="14" xfId="1" applyNumberFormat="1" applyFont="1" applyFill="1" applyBorder="1" applyProtection="1">
      <protection hidden="1"/>
    </xf>
    <xf numFmtId="44" fontId="53" fillId="10" borderId="7" xfId="1" applyNumberFormat="1" applyFont="1" applyFill="1" applyBorder="1" applyProtection="1">
      <protection hidden="1"/>
    </xf>
    <xf numFmtId="44" fontId="14" fillId="10" borderId="8" xfId="1" applyNumberFormat="1" applyFont="1" applyFill="1" applyBorder="1" applyProtection="1">
      <protection hidden="1"/>
    </xf>
    <xf numFmtId="0" fontId="16" fillId="10" borderId="18" xfId="0" applyFont="1" applyFill="1" applyBorder="1" applyAlignment="1" applyProtection="1">
      <alignment horizontal="right" vertical="center" indent="1"/>
      <protection hidden="1"/>
    </xf>
    <xf numFmtId="44" fontId="52" fillId="10" borderId="18" xfId="0" applyNumberFormat="1" applyFont="1" applyFill="1" applyBorder="1" applyAlignment="1" applyProtection="1">
      <alignment vertical="center"/>
      <protection hidden="1"/>
    </xf>
    <xf numFmtId="44" fontId="52" fillId="10" borderId="18" xfId="0" applyNumberFormat="1" applyFont="1" applyFill="1" applyBorder="1" applyAlignment="1" applyProtection="1">
      <alignment horizontal="center" vertical="center"/>
      <protection hidden="1"/>
    </xf>
    <xf numFmtId="0" fontId="67" fillId="10" borderId="27" xfId="4" applyFont="1" applyFill="1" applyBorder="1" applyAlignment="1" applyProtection="1">
      <alignment horizontal="center" vertical="center"/>
      <protection hidden="1"/>
    </xf>
    <xf numFmtId="0" fontId="16" fillId="10" borderId="18" xfId="0" applyFont="1" applyFill="1" applyBorder="1" applyAlignment="1" applyProtection="1">
      <alignment horizontal="right" indent="1"/>
      <protection hidden="1"/>
    </xf>
    <xf numFmtId="0" fontId="48" fillId="2" borderId="0" xfId="0" applyFont="1" applyFill="1" applyAlignment="1">
      <alignment horizontal="center" vertical="center"/>
    </xf>
    <xf numFmtId="0" fontId="60" fillId="3" borderId="1" xfId="0" applyFont="1" applyFill="1" applyBorder="1" applyAlignment="1">
      <alignment horizontal="center" vertical="center"/>
    </xf>
    <xf numFmtId="0" fontId="34" fillId="8" borderId="0" xfId="4" applyFont="1" applyFill="1" applyAlignment="1">
      <alignment horizontal="left" vertical="center"/>
    </xf>
    <xf numFmtId="0" fontId="69" fillId="6" borderId="37" xfId="0" applyFont="1" applyFill="1" applyBorder="1" applyAlignment="1">
      <alignment horizontal="center" vertical="center"/>
    </xf>
    <xf numFmtId="0" fontId="69" fillId="6" borderId="38" xfId="0" applyFont="1" applyFill="1" applyBorder="1" applyAlignment="1">
      <alignment horizontal="center" vertical="center"/>
    </xf>
    <xf numFmtId="0" fontId="69" fillId="8" borderId="37" xfId="0" applyFont="1" applyFill="1" applyBorder="1" applyAlignment="1">
      <alignment horizontal="center" vertical="center"/>
    </xf>
    <xf numFmtId="0" fontId="69" fillId="8" borderId="38" xfId="0" applyFont="1" applyFill="1" applyBorder="1" applyAlignment="1">
      <alignment horizontal="center" vertical="center"/>
    </xf>
    <xf numFmtId="0" fontId="69" fillId="8" borderId="35" xfId="0" applyFont="1" applyFill="1" applyBorder="1" applyAlignment="1">
      <alignment horizontal="center" vertical="center"/>
    </xf>
    <xf numFmtId="0" fontId="69" fillId="8" borderId="36" xfId="0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 hidden="1"/>
    </xf>
    <xf numFmtId="0" fontId="7" fillId="3" borderId="1" xfId="4" applyFont="1" applyFill="1" applyBorder="1" applyAlignment="1" applyProtection="1">
      <alignment horizontal="left" vertical="center"/>
      <protection locked="0" hidden="1"/>
    </xf>
    <xf numFmtId="0" fontId="7" fillId="3" borderId="1" xfId="0" applyFont="1" applyFill="1" applyBorder="1" applyAlignment="1" applyProtection="1">
      <alignment horizontal="left" vertical="center"/>
      <protection locked="0" hidden="1"/>
    </xf>
    <xf numFmtId="0" fontId="59" fillId="3" borderId="1" xfId="0" applyFont="1" applyFill="1" applyBorder="1" applyAlignment="1" applyProtection="1">
      <alignment horizontal="center" vertical="center"/>
      <protection locked="0" hidden="1"/>
    </xf>
    <xf numFmtId="0" fontId="57" fillId="6" borderId="23" xfId="0" applyFont="1" applyFill="1" applyBorder="1" applyAlignment="1" applyProtection="1">
      <alignment horizontal="center" vertical="center"/>
      <protection locked="0" hidden="1"/>
    </xf>
    <xf numFmtId="0" fontId="57" fillId="6" borderId="21" xfId="0" applyFont="1" applyFill="1" applyBorder="1" applyAlignment="1" applyProtection="1">
      <alignment horizontal="center" vertical="center"/>
      <protection locked="0" hidden="1"/>
    </xf>
    <xf numFmtId="0" fontId="58" fillId="7" borderId="20" xfId="0" applyFont="1" applyFill="1" applyBorder="1" applyAlignment="1" applyProtection="1">
      <alignment horizontal="right" vertical="center" indent="1"/>
      <protection locked="0" hidden="1"/>
    </xf>
    <xf numFmtId="0" fontId="58" fillId="7" borderId="22" xfId="0" applyFont="1" applyFill="1" applyBorder="1" applyAlignment="1" applyProtection="1">
      <alignment horizontal="right" vertical="center" indent="1"/>
      <protection locked="0" hidden="1"/>
    </xf>
    <xf numFmtId="0" fontId="58" fillId="7" borderId="21" xfId="0" applyFont="1" applyFill="1" applyBorder="1" applyAlignment="1" applyProtection="1">
      <alignment horizontal="right" vertical="center" indent="1"/>
      <protection locked="0" hidden="1"/>
    </xf>
    <xf numFmtId="44" fontId="51" fillId="9" borderId="20" xfId="2" applyFont="1" applyFill="1" applyBorder="1" applyAlignment="1" applyProtection="1">
      <alignment horizontal="left" vertical="center" indent="3"/>
      <protection locked="0" hidden="1"/>
    </xf>
    <xf numFmtId="44" fontId="51" fillId="9" borderId="21" xfId="2" applyFont="1" applyFill="1" applyBorder="1" applyAlignment="1" applyProtection="1">
      <alignment horizontal="left" vertical="center" indent="3"/>
      <protection locked="0" hidden="1"/>
    </xf>
    <xf numFmtId="0" fontId="48" fillId="2" borderId="0" xfId="0" applyFont="1" applyFill="1" applyAlignment="1" applyProtection="1">
      <alignment horizontal="center" vertical="center"/>
      <protection locked="0" hidden="1"/>
    </xf>
    <xf numFmtId="0" fontId="60" fillId="3" borderId="1" xfId="0" applyFont="1" applyFill="1" applyBorder="1" applyAlignment="1" applyProtection="1">
      <alignment horizontal="center" vertical="center"/>
      <protection hidden="1"/>
    </xf>
    <xf numFmtId="0" fontId="42" fillId="8" borderId="0" xfId="4" applyFont="1" applyFill="1" applyAlignment="1" applyProtection="1">
      <alignment horizontal="left" vertical="center"/>
      <protection locked="0" hidden="1"/>
    </xf>
    <xf numFmtId="0" fontId="19" fillId="8" borderId="0" xfId="0" applyFont="1" applyFill="1" applyAlignment="1" applyProtection="1">
      <alignment horizontal="center"/>
      <protection hidden="1"/>
    </xf>
  </cellXfs>
  <cellStyles count="5">
    <cellStyle name="Hiperlink" xfId="4" builtinId="8"/>
    <cellStyle name="Moeda" xfId="2" builtinId="4"/>
    <cellStyle name="Normal" xfId="0" builtinId="0"/>
    <cellStyle name="Porcentagem" xfId="3" builtinId="5"/>
    <cellStyle name="Vírgula" xfId="1" builtinId="3"/>
  </cellStyles>
  <dxfs count="3"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3E0F8"/>
      <color rgb="FFD3A7FF"/>
      <color rgb="FFA65ECE"/>
      <color rgb="FFB16FC3"/>
      <color rgb="FFA773B5"/>
      <color rgb="FFBB90DC"/>
      <color rgb="FFB277D3"/>
      <color rgb="FFAB7AB8"/>
      <color rgb="FFC09A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B1-43FF-A508-303CA443E7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B1-43FF-A508-303CA443E7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B1-43FF-A508-303CA443E7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B1-43FF-A508-303CA443E7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B1-43FF-A508-303CA443E70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9B1-43FF-A508-303CA443E70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9B1-43FF-A508-303CA443E70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9B1-43FF-A508-303CA443E70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9B1-43FF-A508-303CA443E70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9B1-43FF-A508-303CA443E70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49B1-43FF-A508-303CA443E708}"/>
              </c:ext>
            </c:extLst>
          </c:dPt>
          <c:cat>
            <c:strRef>
              <c:f>'CUSTOS-REAIS'!$B$7:$B$17</c:f>
              <c:strCache>
                <c:ptCount val="11"/>
                <c:pt idx="0">
                  <c:v>Recepção</c:v>
                </c:pt>
                <c:pt idx="1">
                  <c:v>Vestuário</c:v>
                </c:pt>
                <c:pt idx="2">
                  <c:v>Flores</c:v>
                </c:pt>
                <c:pt idx="3">
                  <c:v>Fotos e Filmagens</c:v>
                </c:pt>
                <c:pt idx="4">
                  <c:v>Cerimônia</c:v>
                </c:pt>
                <c:pt idx="5">
                  <c:v>Papelaria</c:v>
                </c:pt>
                <c:pt idx="6">
                  <c:v>Alianças</c:v>
                </c:pt>
                <c:pt idx="7">
                  <c:v>Presentes e Favores</c:v>
                </c:pt>
                <c:pt idx="8">
                  <c:v>Jantar de ensaio</c:v>
                </c:pt>
                <c:pt idx="9">
                  <c:v>Lua de mel</c:v>
                </c:pt>
                <c:pt idx="10">
                  <c:v>Diversos</c:v>
                </c:pt>
              </c:strCache>
            </c:strRef>
          </c:cat>
          <c:val>
            <c:numRef>
              <c:f>'CUSTOS-REAIS'!$C$7:$C$17</c:f>
              <c:numCache>
                <c:formatCode>_("R$"* #,##0.00_);_("R$"* \(#,##0.00\);_("R$"* "-"??_);_(@_)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B-453D-A1F8-2FA006328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udoexcel.com.br/produto/planilha-de-orca&#8230;o-para-casamento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udoexcel.com.br/produto/planilha-de-orca&#8230;o-para-casamento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2019300</xdr:colOff>
      <xdr:row>94</xdr:row>
      <xdr:rowOff>104776</xdr:rowOff>
    </xdr:from>
    <xdr:to>
      <xdr:col>6</xdr:col>
      <xdr:colOff>723215</xdr:colOff>
      <xdr:row>95</xdr:row>
      <xdr:rowOff>95250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1EC5FB1-BEE2-4801-97C2-6988737D6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0450" y="23450551"/>
          <a:ext cx="1275665" cy="238124"/>
        </a:xfrm>
        <a:prstGeom prst="rect">
          <a:avLst/>
        </a:prstGeom>
      </xdr:spPr>
    </xdr:pic>
    <xdr:clientData/>
  </xdr:twoCellAnchor>
  <xdr:twoCellAnchor>
    <xdr:from>
      <xdr:col>1</xdr:col>
      <xdr:colOff>2009775</xdr:colOff>
      <xdr:row>12</xdr:row>
      <xdr:rowOff>190500</xdr:rowOff>
    </xdr:from>
    <xdr:to>
      <xdr:col>6</xdr:col>
      <xdr:colOff>571500</xdr:colOff>
      <xdr:row>20</xdr:row>
      <xdr:rowOff>152400</xdr:rowOff>
    </xdr:to>
    <xdr:sp macro="" textlink="">
      <xdr:nvSpPr>
        <xdr:cNvPr id="4" name="Retângul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84847E3-1C26-432D-80C6-C6DDDEA44A33}"/>
            </a:ext>
          </a:extLst>
        </xdr:cNvPr>
        <xdr:cNvSpPr/>
      </xdr:nvSpPr>
      <xdr:spPr>
        <a:xfrm>
          <a:off x="2200275" y="3228975"/>
          <a:ext cx="6334125" cy="19431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3200">
              <a:solidFill>
                <a:srgbClr val="FFFF00"/>
              </a:solidFill>
            </a:rPr>
            <a:t>Planilha de testes</a:t>
          </a:r>
        </a:p>
        <a:p>
          <a:pPr algn="l"/>
          <a:endParaRPr lang="pt-BR" sz="1100"/>
        </a:p>
        <a:p>
          <a:pPr algn="l"/>
          <a:r>
            <a:rPr lang="pt-BR" sz="1600" b="1">
              <a:solidFill>
                <a:schemeClr val="accent4">
                  <a:lumMod val="40000"/>
                  <a:lumOff val="60000"/>
                </a:schemeClr>
              </a:solidFill>
            </a:rPr>
            <a:t>Compre esta planilha desbloqueada</a:t>
          </a:r>
          <a:r>
            <a:rPr lang="pt-BR" sz="1600" b="1" baseline="0">
              <a:solidFill>
                <a:schemeClr val="accent4">
                  <a:lumMod val="40000"/>
                  <a:lumOff val="60000"/>
                </a:schemeClr>
              </a:solidFill>
            </a:rPr>
            <a:t> </a:t>
          </a:r>
          <a:r>
            <a:rPr lang="pt-BR" sz="1600" b="1">
              <a:solidFill>
                <a:schemeClr val="accent4">
                  <a:lumMod val="40000"/>
                  <a:lumOff val="60000"/>
                </a:schemeClr>
              </a:solidFill>
            </a:rPr>
            <a:t>em tudoexcel.com.br</a:t>
          </a:r>
        </a:p>
        <a:p>
          <a:pPr algn="l"/>
          <a:r>
            <a:rPr lang="pt-BR" sz="1600" b="1">
              <a:solidFill>
                <a:schemeClr val="accent4">
                  <a:lumMod val="40000"/>
                  <a:lumOff val="60000"/>
                </a:schemeClr>
              </a:solidFill>
            </a:rPr>
            <a:t>Ou clique neste baner</a:t>
          </a:r>
        </a:p>
        <a:p>
          <a:pPr algn="l"/>
          <a:endParaRPr lang="pt-BR" sz="1100"/>
        </a:p>
        <a:p>
          <a:pPr algn="l"/>
          <a:r>
            <a:rPr lang="pt-BR" sz="1100"/>
            <a:t>Desbloqueada</a:t>
          </a:r>
          <a:r>
            <a:rPr lang="pt-BR" sz="1100" baseline="0"/>
            <a:t> parcialmente, mas não interfere no funcionamento. Apenas para manter a marca do site tudoexcel.com.br</a:t>
          </a:r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2</xdr:row>
      <xdr:rowOff>85725</xdr:rowOff>
    </xdr:from>
    <xdr:to>
      <xdr:col>11</xdr:col>
      <xdr:colOff>495300</xdr:colOff>
      <xdr:row>18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0CCC77-CE51-4EEB-A339-302BC0133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2514600</xdr:colOff>
      <xdr:row>0</xdr:row>
      <xdr:rowOff>66675</xdr:rowOff>
    </xdr:from>
    <xdr:to>
      <xdr:col>1</xdr:col>
      <xdr:colOff>5248275</xdr:colOff>
      <xdr:row>0</xdr:row>
      <xdr:rowOff>466725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89163E-8918-4DDE-8378-1B9432524FD8}"/>
            </a:ext>
          </a:extLst>
        </xdr:cNvPr>
        <xdr:cNvSpPr/>
      </xdr:nvSpPr>
      <xdr:spPr>
        <a:xfrm>
          <a:off x="3124200" y="66675"/>
          <a:ext cx="2733675" cy="40005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800"/>
            <a:t>Manual da Planilha Online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tudoexcel.com.br/loja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D1CAF-B512-4D70-BBEB-B39838DB3779}">
  <dimension ref="A1:J72"/>
  <sheetViews>
    <sheetView showGridLines="0" tabSelected="1" workbookViewId="0">
      <selection sqref="A1:G1"/>
    </sheetView>
  </sheetViews>
  <sheetFormatPr defaultRowHeight="15" x14ac:dyDescent="0.25"/>
  <cols>
    <col min="1" max="1" width="6.42578125" customWidth="1"/>
    <col min="2" max="2" width="35.140625" customWidth="1"/>
    <col min="3" max="3" width="25" customWidth="1"/>
    <col min="4" max="4" width="10.5703125" customWidth="1"/>
    <col min="5" max="5" width="9.7109375" bestFit="1" customWidth="1"/>
    <col min="6" max="6" width="10.7109375" customWidth="1"/>
    <col min="7" max="7" width="7.85546875" customWidth="1"/>
    <col min="8" max="8" width="5.28515625" customWidth="1"/>
    <col min="9" max="9" width="15.28515625" customWidth="1"/>
    <col min="10" max="10" width="16.7109375" customWidth="1"/>
  </cols>
  <sheetData>
    <row r="1" spans="1:10" ht="35.25" customHeight="1" x14ac:dyDescent="0.25">
      <c r="A1" s="133" t="s">
        <v>123</v>
      </c>
      <c r="B1" s="133"/>
      <c r="C1" s="133"/>
      <c r="D1" s="133"/>
      <c r="E1" s="133"/>
      <c r="F1" s="133"/>
      <c r="G1" s="133"/>
    </row>
    <row r="2" spans="1:10" x14ac:dyDescent="0.25">
      <c r="A2" s="1"/>
      <c r="B2" s="1"/>
      <c r="C2" s="1"/>
      <c r="D2" s="1"/>
      <c r="E2" s="1"/>
      <c r="F2" s="134" t="s">
        <v>1</v>
      </c>
      <c r="G2" s="134"/>
    </row>
    <row r="3" spans="1:10" x14ac:dyDescent="0.25">
      <c r="A3" s="29"/>
      <c r="B3" s="3"/>
      <c r="C3" s="3"/>
      <c r="D3" s="3"/>
      <c r="E3" s="29"/>
      <c r="F3" s="29"/>
      <c r="G3" s="29"/>
    </row>
    <row r="4" spans="1:10" ht="21.75" customHeight="1" thickBot="1" x14ac:dyDescent="0.3">
      <c r="A4" s="30"/>
      <c r="B4" s="73" t="s">
        <v>156</v>
      </c>
      <c r="C4" s="72">
        <v>8000</v>
      </c>
      <c r="D4" s="4"/>
      <c r="E4" s="30"/>
      <c r="F4" s="30"/>
      <c r="G4" s="30"/>
    </row>
    <row r="5" spans="1:10" ht="15.75" thickTop="1" x14ac:dyDescent="0.25">
      <c r="A5" s="29"/>
      <c r="B5" s="5"/>
      <c r="C5" s="3"/>
      <c r="D5" s="3"/>
      <c r="E5" s="29"/>
      <c r="F5" s="29"/>
      <c r="G5" s="29"/>
      <c r="I5" s="140" t="s">
        <v>162</v>
      </c>
      <c r="J5" s="141"/>
    </row>
    <row r="6" spans="1:10" ht="18" thickBot="1" x14ac:dyDescent="0.35">
      <c r="A6" s="14"/>
      <c r="B6" s="31"/>
      <c r="C6" s="32" t="s">
        <v>4</v>
      </c>
      <c r="D6" s="32" t="s">
        <v>124</v>
      </c>
      <c r="E6" s="15"/>
      <c r="F6" s="33" t="s">
        <v>125</v>
      </c>
      <c r="G6" s="14"/>
      <c r="I6" s="136"/>
      <c r="J6" s="137"/>
    </row>
    <row r="7" spans="1:10" ht="20.100000000000001" customHeight="1" thickTop="1" x14ac:dyDescent="0.25">
      <c r="A7" s="13"/>
      <c r="B7" s="6" t="s">
        <v>6</v>
      </c>
      <c r="C7" s="25">
        <f>D7*$C$4</f>
        <v>3200</v>
      </c>
      <c r="D7" s="27">
        <v>0.4</v>
      </c>
      <c r="E7" s="16"/>
      <c r="F7" s="92">
        <v>0.55000000000000004</v>
      </c>
      <c r="G7" s="13"/>
      <c r="I7" s="138" t="s">
        <v>163</v>
      </c>
      <c r="J7" s="139"/>
    </row>
    <row r="8" spans="1:10" ht="20.100000000000001" customHeight="1" x14ac:dyDescent="0.25">
      <c r="A8" s="13"/>
      <c r="B8" s="7" t="s">
        <v>5</v>
      </c>
      <c r="C8" s="26">
        <f t="shared" ref="C8:C17" si="0">D8*$C$4</f>
        <v>1680</v>
      </c>
      <c r="D8" s="28">
        <v>0.21</v>
      </c>
      <c r="E8" s="16"/>
      <c r="F8" s="93">
        <v>0.1</v>
      </c>
      <c r="G8" s="13"/>
      <c r="I8" s="136"/>
      <c r="J8" s="137"/>
    </row>
    <row r="9" spans="1:10" ht="20.100000000000001" customHeight="1" x14ac:dyDescent="0.25">
      <c r="A9" s="13"/>
      <c r="B9" s="7" t="s">
        <v>49</v>
      </c>
      <c r="C9" s="26">
        <f t="shared" si="0"/>
        <v>640</v>
      </c>
      <c r="D9" s="28">
        <v>0.08</v>
      </c>
      <c r="E9" s="16"/>
      <c r="F9" s="93">
        <v>0.08</v>
      </c>
      <c r="G9" s="13"/>
      <c r="I9" s="138" t="s">
        <v>164</v>
      </c>
      <c r="J9" s="139"/>
    </row>
    <row r="10" spans="1:10" ht="20.100000000000001" customHeight="1" x14ac:dyDescent="0.25">
      <c r="A10" s="13"/>
      <c r="B10" s="7" t="s">
        <v>126</v>
      </c>
      <c r="C10" s="26">
        <f t="shared" si="0"/>
        <v>800</v>
      </c>
      <c r="D10" s="28">
        <v>0.1</v>
      </c>
      <c r="E10" s="16"/>
      <c r="F10" s="93">
        <v>0.1</v>
      </c>
      <c r="G10" s="13"/>
      <c r="I10" s="136"/>
      <c r="J10" s="137"/>
    </row>
    <row r="11" spans="1:10" ht="20.100000000000001" customHeight="1" x14ac:dyDescent="0.25">
      <c r="A11" s="13"/>
      <c r="B11" s="7" t="s">
        <v>71</v>
      </c>
      <c r="C11" s="26">
        <f>D11*$C$4</f>
        <v>240</v>
      </c>
      <c r="D11" s="28">
        <v>0.03</v>
      </c>
      <c r="E11" s="16"/>
      <c r="F11" s="93">
        <v>0.03</v>
      </c>
      <c r="G11" s="13"/>
      <c r="I11" s="95"/>
      <c r="J11" s="96"/>
    </row>
    <row r="12" spans="1:10" ht="20.100000000000001" customHeight="1" x14ac:dyDescent="0.25">
      <c r="A12" s="13"/>
      <c r="B12" s="7" t="s">
        <v>72</v>
      </c>
      <c r="C12" s="26">
        <f t="shared" si="0"/>
        <v>240</v>
      </c>
      <c r="D12" s="28">
        <v>0.03</v>
      </c>
      <c r="E12" s="16"/>
      <c r="F12" s="93">
        <v>0.03</v>
      </c>
      <c r="G12" s="13"/>
      <c r="I12" s="95"/>
      <c r="J12" s="96"/>
    </row>
    <row r="13" spans="1:10" ht="20.100000000000001" customHeight="1" thickBot="1" x14ac:dyDescent="0.3">
      <c r="A13" s="13"/>
      <c r="B13" s="7" t="s">
        <v>127</v>
      </c>
      <c r="C13" s="26">
        <f t="shared" si="0"/>
        <v>240</v>
      </c>
      <c r="D13" s="28">
        <v>0.03</v>
      </c>
      <c r="E13" s="16"/>
      <c r="F13" s="93">
        <v>0.03</v>
      </c>
      <c r="G13" s="13"/>
      <c r="I13" s="97"/>
      <c r="J13" s="98"/>
    </row>
    <row r="14" spans="1:10" ht="20.100000000000001" customHeight="1" thickTop="1" x14ac:dyDescent="0.25">
      <c r="A14" s="13"/>
      <c r="B14" s="7" t="s">
        <v>161</v>
      </c>
      <c r="C14" s="26">
        <f>D14*$C$4</f>
        <v>240</v>
      </c>
      <c r="D14" s="28">
        <v>0.03</v>
      </c>
      <c r="E14" s="16"/>
      <c r="F14" s="93">
        <v>0.03</v>
      </c>
      <c r="G14" s="13"/>
    </row>
    <row r="15" spans="1:10" ht="20.100000000000001" customHeight="1" x14ac:dyDescent="0.25">
      <c r="A15" s="13"/>
      <c r="B15" s="7" t="s">
        <v>101</v>
      </c>
      <c r="C15" s="26">
        <f>D15*$C$4</f>
        <v>160</v>
      </c>
      <c r="D15" s="28">
        <v>0.02</v>
      </c>
      <c r="E15" s="16"/>
      <c r="F15" s="93">
        <v>0</v>
      </c>
      <c r="G15" s="13"/>
    </row>
    <row r="16" spans="1:10" ht="20.100000000000001" customHeight="1" x14ac:dyDescent="0.25">
      <c r="A16" s="13"/>
      <c r="B16" s="7" t="s">
        <v>100</v>
      </c>
      <c r="C16" s="26">
        <f>D16*$C$4</f>
        <v>160</v>
      </c>
      <c r="D16" s="28">
        <v>0.02</v>
      </c>
      <c r="E16" s="16"/>
      <c r="F16" s="93">
        <v>0</v>
      </c>
      <c r="G16" s="13"/>
    </row>
    <row r="17" spans="1:7" ht="20.100000000000001" customHeight="1" thickBot="1" x14ac:dyDescent="0.3">
      <c r="A17" s="13"/>
      <c r="B17" s="7" t="s">
        <v>110</v>
      </c>
      <c r="C17" s="26">
        <f t="shared" si="0"/>
        <v>400</v>
      </c>
      <c r="D17" s="28">
        <v>0.05</v>
      </c>
      <c r="E17" s="16"/>
      <c r="F17" s="94">
        <v>0.05</v>
      </c>
      <c r="G17" s="13"/>
    </row>
    <row r="18" spans="1:7" ht="19.5" thickTop="1" thickBot="1" x14ac:dyDescent="0.3">
      <c r="A18" s="13"/>
      <c r="B18" s="8" t="s">
        <v>128</v>
      </c>
      <c r="C18" s="10">
        <f>IF(inf&lt;&gt;$F$2,"R$",D18*$C$4)</f>
        <v>8000</v>
      </c>
      <c r="D18" s="9">
        <f>SUM(D7:D17)</f>
        <v>1</v>
      </c>
      <c r="E18" s="16"/>
      <c r="F18" s="34">
        <f>SUM(F7:F17)</f>
        <v>1</v>
      </c>
      <c r="G18" s="13"/>
    </row>
    <row r="19" spans="1:7" ht="15.75" thickTop="1" x14ac:dyDescent="0.25">
      <c r="A19" s="11"/>
      <c r="B19" s="11"/>
      <c r="C19" s="11"/>
      <c r="D19" s="12"/>
      <c r="E19" s="11"/>
      <c r="F19" s="11"/>
      <c r="G19" s="11"/>
    </row>
    <row r="20" spans="1:7" x14ac:dyDescent="0.25">
      <c r="A20" s="17"/>
      <c r="B20" s="18"/>
      <c r="C20" s="19"/>
      <c r="D20" s="19"/>
      <c r="E20" s="19"/>
      <c r="F20" s="19"/>
      <c r="G20" s="19"/>
    </row>
    <row r="21" spans="1:7" x14ac:dyDescent="0.25">
      <c r="A21" s="17"/>
      <c r="B21" s="20"/>
      <c r="C21" s="21"/>
      <c r="D21" s="21"/>
      <c r="E21" s="21"/>
      <c r="F21" s="21"/>
      <c r="G21" s="21"/>
    </row>
    <row r="22" spans="1:7" x14ac:dyDescent="0.25">
      <c r="A22" s="17"/>
      <c r="B22" s="20"/>
      <c r="C22" s="21"/>
      <c r="D22" s="21"/>
      <c r="E22" s="21"/>
      <c r="F22" s="21"/>
      <c r="G22" s="21"/>
    </row>
    <row r="23" spans="1:7" x14ac:dyDescent="0.25">
      <c r="A23" s="17"/>
      <c r="B23" s="20"/>
      <c r="C23" s="20"/>
      <c r="D23" s="21"/>
      <c r="E23" s="21"/>
      <c r="F23" s="21"/>
      <c r="G23" s="21"/>
    </row>
    <row r="24" spans="1:7" x14ac:dyDescent="0.25">
      <c r="A24" s="17"/>
      <c r="B24" s="20"/>
      <c r="C24" s="21"/>
      <c r="D24" s="21"/>
      <c r="E24" s="21"/>
      <c r="F24" s="21"/>
      <c r="G24" s="21"/>
    </row>
    <row r="25" spans="1:7" x14ac:dyDescent="0.25">
      <c r="A25" s="17"/>
      <c r="B25" s="22"/>
      <c r="C25" s="11"/>
      <c r="D25" s="11"/>
      <c r="E25" s="12"/>
      <c r="F25" s="11"/>
      <c r="G25" s="11"/>
    </row>
    <row r="26" spans="1:7" x14ac:dyDescent="0.25">
      <c r="A26" s="17"/>
      <c r="B26" s="23"/>
      <c r="C26" s="24"/>
      <c r="D26" s="24"/>
      <c r="E26" s="24"/>
      <c r="F26" s="24"/>
      <c r="G26" s="24"/>
    </row>
    <row r="27" spans="1:7" x14ac:dyDescent="0.25">
      <c r="A27" s="17"/>
      <c r="B27" s="22"/>
      <c r="C27" s="11"/>
      <c r="D27" s="11"/>
      <c r="E27" s="12"/>
      <c r="F27" s="11"/>
      <c r="G27" s="11"/>
    </row>
    <row r="28" spans="1:7" x14ac:dyDescent="0.25">
      <c r="A28" s="11"/>
      <c r="B28" s="135"/>
      <c r="C28" s="135"/>
      <c r="D28" s="135"/>
      <c r="E28" s="135"/>
      <c r="F28" s="135"/>
      <c r="G28" s="11"/>
    </row>
    <row r="29" spans="1:7" x14ac:dyDescent="0.25">
      <c r="D29" s="2"/>
    </row>
    <row r="30" spans="1:7" x14ac:dyDescent="0.25">
      <c r="D30" s="2"/>
    </row>
    <row r="31" spans="1:7" x14ac:dyDescent="0.25">
      <c r="D31" s="2"/>
    </row>
    <row r="32" spans="1:7" x14ac:dyDescent="0.25">
      <c r="D32" s="2"/>
    </row>
    <row r="33" spans="4:4" x14ac:dyDescent="0.25">
      <c r="D33" s="2"/>
    </row>
    <row r="34" spans="4:4" x14ac:dyDescent="0.25">
      <c r="D34" s="2"/>
    </row>
    <row r="35" spans="4:4" x14ac:dyDescent="0.25">
      <c r="D35" s="2"/>
    </row>
    <row r="36" spans="4:4" x14ac:dyDescent="0.25">
      <c r="D36" s="2"/>
    </row>
    <row r="37" spans="4:4" x14ac:dyDescent="0.25">
      <c r="D37" s="2"/>
    </row>
    <row r="38" spans="4:4" x14ac:dyDescent="0.25">
      <c r="D38" s="2"/>
    </row>
    <row r="39" spans="4:4" x14ac:dyDescent="0.25">
      <c r="D39" s="2"/>
    </row>
    <row r="40" spans="4:4" x14ac:dyDescent="0.25">
      <c r="D40" s="2"/>
    </row>
    <row r="41" spans="4:4" x14ac:dyDescent="0.25">
      <c r="D41" s="2"/>
    </row>
    <row r="42" spans="4:4" x14ac:dyDescent="0.25">
      <c r="D42" s="2"/>
    </row>
    <row r="43" spans="4:4" x14ac:dyDescent="0.25">
      <c r="D43" s="2"/>
    </row>
    <row r="44" spans="4:4" x14ac:dyDescent="0.25">
      <c r="D44" s="2"/>
    </row>
    <row r="45" spans="4:4" x14ac:dyDescent="0.25">
      <c r="D45" s="2"/>
    </row>
    <row r="46" spans="4:4" x14ac:dyDescent="0.25">
      <c r="D46" s="2"/>
    </row>
    <row r="47" spans="4:4" x14ac:dyDescent="0.25">
      <c r="D47" s="2"/>
    </row>
    <row r="48" spans="4:4" x14ac:dyDescent="0.25">
      <c r="D48" s="2"/>
    </row>
    <row r="49" spans="4:4" x14ac:dyDescent="0.25">
      <c r="D49" s="2"/>
    </row>
    <row r="50" spans="4:4" x14ac:dyDescent="0.25">
      <c r="D50" s="2"/>
    </row>
    <row r="51" spans="4:4" x14ac:dyDescent="0.25">
      <c r="D51" s="2"/>
    </row>
    <row r="52" spans="4:4" x14ac:dyDescent="0.25">
      <c r="D52" s="2"/>
    </row>
    <row r="53" spans="4:4" x14ac:dyDescent="0.25">
      <c r="D53" s="2"/>
    </row>
    <row r="54" spans="4:4" x14ac:dyDescent="0.25">
      <c r="D54" s="2"/>
    </row>
    <row r="55" spans="4:4" x14ac:dyDescent="0.25">
      <c r="D55" s="2"/>
    </row>
    <row r="56" spans="4:4" x14ac:dyDescent="0.25">
      <c r="D56" s="2"/>
    </row>
    <row r="57" spans="4:4" x14ac:dyDescent="0.25">
      <c r="D57" s="2"/>
    </row>
    <row r="58" spans="4:4" x14ac:dyDescent="0.25">
      <c r="D58" s="2"/>
    </row>
    <row r="59" spans="4:4" x14ac:dyDescent="0.25">
      <c r="D59" s="2"/>
    </row>
    <row r="60" spans="4:4" x14ac:dyDescent="0.25">
      <c r="D60" s="2"/>
    </row>
    <row r="61" spans="4:4" x14ac:dyDescent="0.25">
      <c r="D61" s="2"/>
    </row>
    <row r="62" spans="4:4" x14ac:dyDescent="0.25">
      <c r="D62" s="2"/>
    </row>
    <row r="63" spans="4:4" x14ac:dyDescent="0.25">
      <c r="D63" s="2"/>
    </row>
    <row r="64" spans="4:4" x14ac:dyDescent="0.25">
      <c r="D64" s="2"/>
    </row>
    <row r="65" spans="4:4" x14ac:dyDescent="0.25">
      <c r="D65" s="2"/>
    </row>
    <row r="66" spans="4:4" x14ac:dyDescent="0.25">
      <c r="D66" s="2"/>
    </row>
    <row r="67" spans="4:4" x14ac:dyDescent="0.25">
      <c r="D67" s="2"/>
    </row>
    <row r="68" spans="4:4" x14ac:dyDescent="0.25">
      <c r="D68" s="2"/>
    </row>
    <row r="69" spans="4:4" x14ac:dyDescent="0.25">
      <c r="D69" s="2"/>
    </row>
    <row r="70" spans="4:4" x14ac:dyDescent="0.25">
      <c r="D70" s="2"/>
    </row>
    <row r="71" spans="4:4" x14ac:dyDescent="0.25">
      <c r="D71" s="2"/>
    </row>
    <row r="72" spans="4:4" x14ac:dyDescent="0.25">
      <c r="D72" s="2"/>
    </row>
  </sheetData>
  <mergeCells count="9">
    <mergeCell ref="A1:G1"/>
    <mergeCell ref="F2:G2"/>
    <mergeCell ref="B28:F28"/>
    <mergeCell ref="I6:J6"/>
    <mergeCell ref="I7:J7"/>
    <mergeCell ref="I5:J5"/>
    <mergeCell ref="I8:J8"/>
    <mergeCell ref="I9:J9"/>
    <mergeCell ref="I10:J10"/>
  </mergeCells>
  <conditionalFormatting sqref="C18">
    <cfRule type="cellIs" dxfId="2" priority="1" stopIfTrue="1" operator="greaterThan">
      <formula>$C$4</formula>
    </cfRule>
  </conditionalFormatting>
  <conditionalFormatting sqref="D18">
    <cfRule type="cellIs" dxfId="1" priority="2" stopIfTrue="1" operator="greaterThan">
      <formula>1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DA436-B92F-45D1-9A78-AD2B5F1B11C9}">
  <dimension ref="A1:I98"/>
  <sheetViews>
    <sheetView showGridLines="0" workbookViewId="0">
      <selection activeCell="C77" sqref="C77"/>
    </sheetView>
  </sheetViews>
  <sheetFormatPr defaultRowHeight="15" x14ac:dyDescent="0.25"/>
  <cols>
    <col min="1" max="1" width="2.85546875" style="59" customWidth="1"/>
    <col min="2" max="2" width="35.85546875" style="59" customWidth="1"/>
    <col min="3" max="3" width="17.28515625" style="59" customWidth="1"/>
    <col min="4" max="4" width="19.140625" style="59" customWidth="1"/>
    <col min="5" max="5" width="5.7109375" style="59" customWidth="1"/>
    <col min="6" max="6" width="38.5703125" style="59" customWidth="1"/>
    <col min="7" max="7" width="16.5703125" style="59" customWidth="1"/>
    <col min="8" max="8" width="18.140625" style="59" customWidth="1"/>
    <col min="9" max="9" width="5.7109375" style="59" customWidth="1"/>
    <col min="10" max="16384" width="9.140625" style="37"/>
  </cols>
  <sheetData>
    <row r="1" spans="1:9" ht="44.25" customHeight="1" x14ac:dyDescent="0.25">
      <c r="A1" s="99"/>
      <c r="B1" s="142" t="s">
        <v>0</v>
      </c>
      <c r="C1" s="142"/>
      <c r="D1" s="142"/>
      <c r="E1" s="142"/>
      <c r="F1" s="142"/>
      <c r="G1" s="99"/>
      <c r="H1" s="99"/>
      <c r="I1" s="100"/>
    </row>
    <row r="2" spans="1:9" ht="17.25" customHeight="1" x14ac:dyDescent="0.25">
      <c r="A2" s="60"/>
      <c r="B2" s="143"/>
      <c r="C2" s="144"/>
      <c r="D2" s="144"/>
      <c r="E2" s="144"/>
      <c r="F2" s="38"/>
      <c r="G2" s="101"/>
      <c r="H2" s="145"/>
      <c r="I2" s="145"/>
    </row>
    <row r="3" spans="1:9" x14ac:dyDescent="0.25">
      <c r="A3" s="54"/>
      <c r="B3" s="54"/>
      <c r="C3" s="54"/>
      <c r="D3" s="54"/>
      <c r="E3" s="54"/>
      <c r="F3" s="54"/>
      <c r="G3" s="54"/>
      <c r="H3" s="54"/>
      <c r="I3" s="54"/>
    </row>
    <row r="4" spans="1:9" x14ac:dyDescent="0.25">
      <c r="A4" s="54"/>
      <c r="B4" s="54"/>
      <c r="C4" s="54"/>
      <c r="D4" s="54"/>
      <c r="E4" s="54"/>
      <c r="F4" s="54"/>
      <c r="G4" s="54"/>
      <c r="H4" s="54"/>
      <c r="I4" s="54"/>
    </row>
    <row r="5" spans="1:9" ht="18.75" customHeight="1" x14ac:dyDescent="0.25">
      <c r="A5" s="54"/>
      <c r="B5" s="102"/>
      <c r="C5" s="103"/>
      <c r="D5" s="103"/>
      <c r="E5" s="103"/>
      <c r="F5" s="104" t="s">
        <v>147</v>
      </c>
      <c r="G5" s="146" t="s">
        <v>2</v>
      </c>
      <c r="H5" s="147"/>
      <c r="I5" s="54"/>
    </row>
    <row r="6" spans="1:9" ht="21" customHeight="1" x14ac:dyDescent="0.25">
      <c r="A6" s="54"/>
      <c r="B6" s="148" t="s">
        <v>3</v>
      </c>
      <c r="C6" s="149"/>
      <c r="D6" s="149"/>
      <c r="E6" s="150"/>
      <c r="F6" s="105">
        <f>C29+C43+G74+G54+C54+G47+C83+C97+G92+G40+C74</f>
        <v>0</v>
      </c>
      <c r="G6" s="151">
        <f>D29+D43+H74+H54+D54+H47+D83+D97+H92+H40+D74</f>
        <v>1</v>
      </c>
      <c r="H6" s="152"/>
      <c r="I6" s="54"/>
    </row>
    <row r="7" spans="1:9" x14ac:dyDescent="0.25">
      <c r="A7" s="54"/>
      <c r="B7" s="54"/>
      <c r="C7" s="54"/>
      <c r="D7" s="54"/>
      <c r="E7" s="54"/>
      <c r="F7" s="54"/>
      <c r="G7" s="54"/>
      <c r="H7" s="54"/>
      <c r="I7" s="54"/>
    </row>
    <row r="8" spans="1:9" x14ac:dyDescent="0.25">
      <c r="A8" s="54"/>
      <c r="B8" s="54"/>
      <c r="C8" s="106" t="s">
        <v>4</v>
      </c>
      <c r="D8" s="106" t="s">
        <v>2</v>
      </c>
      <c r="E8" s="54"/>
      <c r="F8" s="54"/>
      <c r="G8" s="106" t="s">
        <v>4</v>
      </c>
      <c r="H8" s="106" t="s">
        <v>2</v>
      </c>
      <c r="I8" s="54"/>
    </row>
    <row r="9" spans="1:9" ht="20.100000000000001" customHeight="1" x14ac:dyDescent="0.25">
      <c r="A9" s="54"/>
      <c r="B9" s="107" t="s">
        <v>5</v>
      </c>
      <c r="C9" s="108">
        <f>'PREVISAO-DE-CUSTOS'!C8</f>
        <v>1680</v>
      </c>
      <c r="D9" s="109"/>
      <c r="E9" s="54"/>
      <c r="F9" s="107" t="s">
        <v>6</v>
      </c>
      <c r="G9" s="108">
        <f>'PREVISAO-DE-CUSTOS'!C7</f>
        <v>3200</v>
      </c>
      <c r="H9" s="109"/>
      <c r="I9" s="54"/>
    </row>
    <row r="10" spans="1:9" ht="20.100000000000001" customHeight="1" x14ac:dyDescent="0.25">
      <c r="A10" s="54"/>
      <c r="B10" s="110" t="s">
        <v>7</v>
      </c>
      <c r="C10" s="111"/>
      <c r="D10" s="112">
        <v>1</v>
      </c>
      <c r="E10" s="54"/>
      <c r="F10" s="113" t="s">
        <v>8</v>
      </c>
      <c r="G10" s="111"/>
      <c r="H10" s="112"/>
      <c r="I10" s="54"/>
    </row>
    <row r="11" spans="1:9" ht="20.100000000000001" customHeight="1" x14ac:dyDescent="0.25">
      <c r="A11" s="54"/>
      <c r="B11" s="113" t="s">
        <v>9</v>
      </c>
      <c r="C11" s="114"/>
      <c r="D11" s="115"/>
      <c r="E11" s="54"/>
      <c r="F11" s="113" t="s">
        <v>10</v>
      </c>
      <c r="G11" s="111"/>
      <c r="H11" s="112"/>
      <c r="I11" s="54"/>
    </row>
    <row r="12" spans="1:9" ht="20.100000000000001" customHeight="1" x14ac:dyDescent="0.25">
      <c r="A12" s="54"/>
      <c r="B12" s="113" t="s">
        <v>11</v>
      </c>
      <c r="C12" s="114"/>
      <c r="D12" s="115"/>
      <c r="E12" s="54"/>
      <c r="F12" s="113" t="s">
        <v>12</v>
      </c>
      <c r="G12" s="111"/>
      <c r="H12" s="112"/>
      <c r="I12" s="54"/>
    </row>
    <row r="13" spans="1:9" ht="20.100000000000001" customHeight="1" x14ac:dyDescent="0.25">
      <c r="A13" s="119"/>
      <c r="B13" s="120" t="s">
        <v>13</v>
      </c>
      <c r="C13" s="121"/>
      <c r="D13" s="122"/>
      <c r="E13" s="54"/>
      <c r="F13" s="120" t="s">
        <v>14</v>
      </c>
      <c r="G13" s="126"/>
      <c r="H13" s="127"/>
      <c r="I13" s="54"/>
    </row>
    <row r="14" spans="1:9" ht="20.100000000000001" customHeight="1" x14ac:dyDescent="0.25">
      <c r="A14" s="119"/>
      <c r="B14" s="120" t="s">
        <v>15</v>
      </c>
      <c r="C14" s="121"/>
      <c r="D14" s="122"/>
      <c r="E14" s="54"/>
      <c r="F14" s="120" t="s">
        <v>16</v>
      </c>
      <c r="G14" s="126"/>
      <c r="H14" s="127"/>
      <c r="I14" s="54"/>
    </row>
    <row r="15" spans="1:9" ht="20.100000000000001" customHeight="1" x14ac:dyDescent="0.25">
      <c r="A15" s="119"/>
      <c r="B15" s="120" t="s">
        <v>17</v>
      </c>
      <c r="C15" s="121"/>
      <c r="D15" s="122"/>
      <c r="E15" s="54"/>
      <c r="F15" s="120" t="s">
        <v>18</v>
      </c>
      <c r="G15" s="126"/>
      <c r="H15" s="127"/>
      <c r="I15" s="54"/>
    </row>
    <row r="16" spans="1:9" ht="20.100000000000001" customHeight="1" x14ac:dyDescent="0.25">
      <c r="A16" s="119"/>
      <c r="B16" s="120" t="s">
        <v>19</v>
      </c>
      <c r="C16" s="121"/>
      <c r="D16" s="122"/>
      <c r="E16" s="54"/>
      <c r="F16" s="120" t="s">
        <v>20</v>
      </c>
      <c r="G16" s="126"/>
      <c r="H16" s="127"/>
      <c r="I16" s="54"/>
    </row>
    <row r="17" spans="1:9" ht="20.100000000000001" customHeight="1" x14ac:dyDescent="0.25">
      <c r="A17" s="119"/>
      <c r="B17" s="120" t="s">
        <v>21</v>
      </c>
      <c r="C17" s="121"/>
      <c r="D17" s="122"/>
      <c r="E17" s="54"/>
      <c r="F17" s="120" t="s">
        <v>22</v>
      </c>
      <c r="G17" s="126"/>
      <c r="H17" s="127"/>
      <c r="I17" s="54"/>
    </row>
    <row r="18" spans="1:9" ht="20.100000000000001" customHeight="1" x14ac:dyDescent="0.25">
      <c r="A18" s="119"/>
      <c r="B18" s="120" t="s">
        <v>23</v>
      </c>
      <c r="C18" s="121"/>
      <c r="D18" s="122"/>
      <c r="E18" s="54"/>
      <c r="F18" s="120" t="s">
        <v>24</v>
      </c>
      <c r="G18" s="126"/>
      <c r="H18" s="127"/>
      <c r="I18" s="54"/>
    </row>
    <row r="19" spans="1:9" ht="20.100000000000001" customHeight="1" x14ac:dyDescent="0.25">
      <c r="A19" s="119"/>
      <c r="B19" s="120" t="s">
        <v>25</v>
      </c>
      <c r="C19" s="121"/>
      <c r="D19" s="122"/>
      <c r="E19" s="54"/>
      <c r="F19" s="120" t="s">
        <v>26</v>
      </c>
      <c r="G19" s="126"/>
      <c r="H19" s="127"/>
      <c r="I19" s="54"/>
    </row>
    <row r="20" spans="1:9" ht="20.100000000000001" customHeight="1" x14ac:dyDescent="0.25">
      <c r="A20" s="119"/>
      <c r="B20" s="120" t="s">
        <v>27</v>
      </c>
      <c r="C20" s="121"/>
      <c r="D20" s="122"/>
      <c r="E20" s="54"/>
      <c r="F20" s="120" t="s">
        <v>28</v>
      </c>
      <c r="G20" s="126"/>
      <c r="H20" s="127"/>
      <c r="I20" s="54"/>
    </row>
    <row r="21" spans="1:9" ht="20.100000000000001" customHeight="1" x14ac:dyDescent="0.25">
      <c r="A21" s="119"/>
      <c r="B21" s="120" t="s">
        <v>29</v>
      </c>
      <c r="C21" s="121"/>
      <c r="D21" s="122"/>
      <c r="E21" s="54"/>
      <c r="F21" s="120" t="s">
        <v>30</v>
      </c>
      <c r="G21" s="126"/>
      <c r="H21" s="127"/>
      <c r="I21" s="54"/>
    </row>
    <row r="22" spans="1:9" ht="20.100000000000001" customHeight="1" x14ac:dyDescent="0.25">
      <c r="A22" s="119"/>
      <c r="B22" s="120" t="s">
        <v>31</v>
      </c>
      <c r="C22" s="121"/>
      <c r="D22" s="122"/>
      <c r="E22" s="54"/>
      <c r="F22" s="120" t="s">
        <v>32</v>
      </c>
      <c r="G22" s="126"/>
      <c r="H22" s="127"/>
      <c r="I22" s="54"/>
    </row>
    <row r="23" spans="1:9" ht="20.100000000000001" customHeight="1" x14ac:dyDescent="0.25">
      <c r="A23" s="119"/>
      <c r="B23" s="120" t="s">
        <v>33</v>
      </c>
      <c r="C23" s="121"/>
      <c r="D23" s="122"/>
      <c r="E23" s="54"/>
      <c r="F23" s="120" t="s">
        <v>34</v>
      </c>
      <c r="G23" s="126"/>
      <c r="H23" s="127"/>
      <c r="I23" s="54"/>
    </row>
    <row r="24" spans="1:9" ht="20.100000000000001" customHeight="1" x14ac:dyDescent="0.25">
      <c r="A24" s="119"/>
      <c r="B24" s="120" t="s">
        <v>35</v>
      </c>
      <c r="C24" s="121"/>
      <c r="D24" s="122"/>
      <c r="E24" s="54"/>
      <c r="F24" s="120" t="s">
        <v>36</v>
      </c>
      <c r="G24" s="126"/>
      <c r="H24" s="127"/>
      <c r="I24" s="54"/>
    </row>
    <row r="25" spans="1:9" ht="20.100000000000001" customHeight="1" x14ac:dyDescent="0.25">
      <c r="A25" s="119"/>
      <c r="B25" s="120" t="s">
        <v>37</v>
      </c>
      <c r="C25" s="121"/>
      <c r="D25" s="122"/>
      <c r="E25" s="54"/>
      <c r="F25" s="120" t="s">
        <v>38</v>
      </c>
      <c r="G25" s="126"/>
      <c r="H25" s="127"/>
      <c r="I25" s="54"/>
    </row>
    <row r="26" spans="1:9" ht="20.100000000000001" customHeight="1" x14ac:dyDescent="0.25">
      <c r="A26" s="119"/>
      <c r="B26" s="120" t="s">
        <v>39</v>
      </c>
      <c r="C26" s="121"/>
      <c r="D26" s="122"/>
      <c r="E26" s="54"/>
      <c r="F26" s="120" t="s">
        <v>40</v>
      </c>
      <c r="G26" s="126"/>
      <c r="H26" s="127"/>
      <c r="I26" s="54"/>
    </row>
    <row r="27" spans="1:9" ht="20.100000000000001" customHeight="1" x14ac:dyDescent="0.25">
      <c r="A27" s="119"/>
      <c r="B27" s="120" t="s">
        <v>41</v>
      </c>
      <c r="C27" s="121"/>
      <c r="D27" s="122"/>
      <c r="E27" s="54"/>
      <c r="F27" s="120" t="s">
        <v>42</v>
      </c>
      <c r="G27" s="126"/>
      <c r="H27" s="127"/>
      <c r="I27" s="54"/>
    </row>
    <row r="28" spans="1:9" ht="20.100000000000001" customHeight="1" thickBot="1" x14ac:dyDescent="0.3">
      <c r="A28" s="119"/>
      <c r="B28" s="123" t="s">
        <v>43</v>
      </c>
      <c r="C28" s="124"/>
      <c r="D28" s="125"/>
      <c r="E28" s="54"/>
      <c r="F28" s="120" t="s">
        <v>44</v>
      </c>
      <c r="G28" s="126"/>
      <c r="H28" s="127"/>
      <c r="I28" s="54"/>
    </row>
    <row r="29" spans="1:9" ht="20.100000000000001" customHeight="1" thickTop="1" thickBot="1" x14ac:dyDescent="0.3">
      <c r="A29" s="119"/>
      <c r="B29" s="128" t="str">
        <f>"Total "&amp;B9</f>
        <v>Total Vestuário</v>
      </c>
      <c r="C29" s="129">
        <f>SUM(C10:C28)</f>
        <v>0</v>
      </c>
      <c r="D29" s="130">
        <f>IF(I7I=plan1,SUM(D10:D28),info!B12)</f>
        <v>1</v>
      </c>
      <c r="E29" s="54"/>
      <c r="F29" s="120" t="s">
        <v>45</v>
      </c>
      <c r="G29" s="126"/>
      <c r="H29" s="127"/>
      <c r="I29" s="54"/>
    </row>
    <row r="30" spans="1:9" ht="20.100000000000001" customHeight="1" thickTop="1" x14ac:dyDescent="0.25">
      <c r="A30" s="54"/>
      <c r="B30" s="54"/>
      <c r="C30" s="54"/>
      <c r="D30" s="54"/>
      <c r="E30" s="54"/>
      <c r="F30" s="120" t="s">
        <v>46</v>
      </c>
      <c r="G30" s="126"/>
      <c r="H30" s="127"/>
      <c r="I30" s="54"/>
    </row>
    <row r="31" spans="1:9" ht="20.100000000000001" customHeight="1" x14ac:dyDescent="0.25">
      <c r="A31" s="54"/>
      <c r="B31" s="54"/>
      <c r="C31" s="54"/>
      <c r="D31" s="131" t="s">
        <v>142</v>
      </c>
      <c r="E31" s="54"/>
      <c r="F31" s="120" t="s">
        <v>47</v>
      </c>
      <c r="G31" s="126"/>
      <c r="H31" s="127"/>
      <c r="I31" s="54"/>
    </row>
    <row r="32" spans="1:9" ht="20.100000000000001" customHeight="1" x14ac:dyDescent="0.25">
      <c r="A32" s="54"/>
      <c r="B32" s="54"/>
      <c r="C32" s="106" t="s">
        <v>4</v>
      </c>
      <c r="D32" s="106" t="s">
        <v>2</v>
      </c>
      <c r="E32" s="54"/>
      <c r="F32" s="120" t="s">
        <v>48</v>
      </c>
      <c r="G32" s="126"/>
      <c r="H32" s="127"/>
      <c r="I32" s="54"/>
    </row>
    <row r="33" spans="1:9" ht="20.100000000000001" customHeight="1" x14ac:dyDescent="0.25">
      <c r="A33" s="54"/>
      <c r="B33" s="107" t="s">
        <v>49</v>
      </c>
      <c r="C33" s="108">
        <f>'PREVISAO-DE-CUSTOS'!C9</f>
        <v>640</v>
      </c>
      <c r="D33" s="109"/>
      <c r="E33" s="54"/>
      <c r="F33" s="120" t="s">
        <v>50</v>
      </c>
      <c r="G33" s="126"/>
      <c r="H33" s="127"/>
      <c r="I33" s="54"/>
    </row>
    <row r="34" spans="1:9" ht="20.100000000000001" customHeight="1" x14ac:dyDescent="0.25">
      <c r="A34" s="54"/>
      <c r="B34" s="113" t="s">
        <v>51</v>
      </c>
      <c r="C34" s="111"/>
      <c r="D34" s="112"/>
      <c r="E34" s="54"/>
      <c r="F34" s="120" t="s">
        <v>52</v>
      </c>
      <c r="G34" s="126"/>
      <c r="H34" s="127"/>
      <c r="I34" s="54"/>
    </row>
    <row r="35" spans="1:9" ht="20.100000000000001" customHeight="1" x14ac:dyDescent="0.25">
      <c r="A35" s="54"/>
      <c r="B35" s="113" t="s">
        <v>53</v>
      </c>
      <c r="C35" s="111"/>
      <c r="D35" s="112"/>
      <c r="E35" s="54"/>
      <c r="F35" s="120" t="s">
        <v>54</v>
      </c>
      <c r="G35" s="126"/>
      <c r="H35" s="127"/>
      <c r="I35" s="54"/>
    </row>
    <row r="36" spans="1:9" ht="20.100000000000001" customHeight="1" x14ac:dyDescent="0.25">
      <c r="A36" s="119"/>
      <c r="B36" s="120" t="s">
        <v>55</v>
      </c>
      <c r="C36" s="126"/>
      <c r="D36" s="127"/>
      <c r="E36" s="54"/>
      <c r="F36" s="120" t="s">
        <v>56</v>
      </c>
      <c r="G36" s="126"/>
      <c r="H36" s="127"/>
      <c r="I36" s="54"/>
    </row>
    <row r="37" spans="1:9" ht="20.100000000000001" customHeight="1" x14ac:dyDescent="0.25">
      <c r="A37" s="119"/>
      <c r="B37" s="120" t="s">
        <v>57</v>
      </c>
      <c r="C37" s="126"/>
      <c r="D37" s="127"/>
      <c r="E37" s="54"/>
      <c r="F37" s="120" t="s">
        <v>58</v>
      </c>
      <c r="G37" s="126"/>
      <c r="H37" s="127"/>
      <c r="I37" s="54"/>
    </row>
    <row r="38" spans="1:9" ht="20.100000000000001" customHeight="1" x14ac:dyDescent="0.25">
      <c r="A38" s="119"/>
      <c r="B38" s="120" t="s">
        <v>59</v>
      </c>
      <c r="C38" s="126"/>
      <c r="D38" s="127"/>
      <c r="E38" s="54"/>
      <c r="F38" s="120" t="s">
        <v>60</v>
      </c>
      <c r="G38" s="126"/>
      <c r="H38" s="127"/>
      <c r="I38" s="54"/>
    </row>
    <row r="39" spans="1:9" ht="20.100000000000001" customHeight="1" thickBot="1" x14ac:dyDescent="0.3">
      <c r="A39" s="119"/>
      <c r="B39" s="120" t="s">
        <v>61</v>
      </c>
      <c r="C39" s="126"/>
      <c r="D39" s="127"/>
      <c r="E39" s="54"/>
      <c r="F39" s="120" t="s">
        <v>62</v>
      </c>
      <c r="G39" s="126"/>
      <c r="H39" s="127"/>
      <c r="I39" s="54"/>
    </row>
    <row r="40" spans="1:9" ht="20.100000000000001" customHeight="1" thickTop="1" thickBot="1" x14ac:dyDescent="0.3">
      <c r="A40" s="119"/>
      <c r="B40" s="120" t="s">
        <v>63</v>
      </c>
      <c r="C40" s="126"/>
      <c r="D40" s="127"/>
      <c r="E40" s="54"/>
      <c r="F40" s="128" t="str">
        <f>"Total "&amp;F9</f>
        <v>Total Recepção</v>
      </c>
      <c r="G40" s="129">
        <f>SUM(G10:G39)</f>
        <v>0</v>
      </c>
      <c r="H40" s="130">
        <f>IF(I7I=plan1,SUM(H10:H39),info!B12)</f>
        <v>0</v>
      </c>
      <c r="I40" s="54"/>
    </row>
    <row r="41" spans="1:9" ht="20.100000000000001" customHeight="1" thickTop="1" x14ac:dyDescent="0.25">
      <c r="A41" s="119"/>
      <c r="B41" s="120" t="s">
        <v>64</v>
      </c>
      <c r="C41" s="126"/>
      <c r="D41" s="127"/>
      <c r="E41" s="54"/>
      <c r="F41" s="54"/>
      <c r="G41" s="54"/>
      <c r="H41" s="54"/>
      <c r="I41" s="54"/>
    </row>
    <row r="42" spans="1:9" ht="20.100000000000001" customHeight="1" thickBot="1" x14ac:dyDescent="0.3">
      <c r="A42" s="119"/>
      <c r="B42" s="120" t="s">
        <v>65</v>
      </c>
      <c r="C42" s="126"/>
      <c r="D42" s="127"/>
      <c r="E42" s="54"/>
      <c r="F42" s="54"/>
      <c r="G42" s="54" t="s">
        <v>4</v>
      </c>
      <c r="H42" s="54" t="s">
        <v>2</v>
      </c>
      <c r="I42" s="54"/>
    </row>
    <row r="43" spans="1:9" ht="20.100000000000001" customHeight="1" thickTop="1" thickBot="1" x14ac:dyDescent="0.3">
      <c r="A43" s="119"/>
      <c r="B43" s="128" t="str">
        <f>"Total "&amp;B33</f>
        <v>Total Flores</v>
      </c>
      <c r="C43" s="129">
        <f>SUM(C34:C42)</f>
        <v>0</v>
      </c>
      <c r="D43" s="130">
        <f>SUM(D34:D42)</f>
        <v>0</v>
      </c>
      <c r="E43" s="54"/>
      <c r="F43" s="107" t="s">
        <v>148</v>
      </c>
      <c r="G43" s="108">
        <f>'PREVISAO-DE-CUSTOS'!C13</f>
        <v>240</v>
      </c>
      <c r="H43" s="109"/>
      <c r="I43" s="54"/>
    </row>
    <row r="44" spans="1:9" ht="20.100000000000001" customHeight="1" thickTop="1" x14ac:dyDescent="0.25">
      <c r="A44" s="54"/>
      <c r="B44" s="54"/>
      <c r="C44" s="54"/>
      <c r="D44" s="54"/>
      <c r="E44" s="54"/>
      <c r="F44" s="120" t="s">
        <v>149</v>
      </c>
      <c r="G44" s="126"/>
      <c r="H44" s="127"/>
      <c r="I44" s="54"/>
    </row>
    <row r="45" spans="1:9" ht="20.100000000000001" customHeight="1" x14ac:dyDescent="0.25">
      <c r="A45" s="54"/>
      <c r="B45" s="54"/>
      <c r="C45" s="54"/>
      <c r="D45" s="54"/>
      <c r="E45" s="54"/>
      <c r="F45" s="120" t="s">
        <v>150</v>
      </c>
      <c r="G45" s="126"/>
      <c r="H45" s="127"/>
      <c r="I45" s="54"/>
    </row>
    <row r="46" spans="1:9" ht="20.100000000000001" customHeight="1" thickBot="1" x14ac:dyDescent="0.3">
      <c r="A46" s="54"/>
      <c r="B46" s="54"/>
      <c r="C46" s="106" t="s">
        <v>4</v>
      </c>
      <c r="D46" s="106" t="s">
        <v>2</v>
      </c>
      <c r="E46" s="54"/>
      <c r="F46" s="120" t="s">
        <v>67</v>
      </c>
      <c r="G46" s="126"/>
      <c r="H46" s="127"/>
      <c r="I46" s="54"/>
    </row>
    <row r="47" spans="1:9" ht="20.100000000000001" customHeight="1" thickTop="1" thickBot="1" x14ac:dyDescent="0.3">
      <c r="A47" s="54"/>
      <c r="B47" s="107" t="s">
        <v>68</v>
      </c>
      <c r="C47" s="108">
        <f>'PREVISAO-DE-CUSTOS'!C10</f>
        <v>800</v>
      </c>
      <c r="D47" s="109"/>
      <c r="E47" s="54"/>
      <c r="F47" s="128" t="str">
        <f>"Total "&amp;F43</f>
        <v>Total Alianças</v>
      </c>
      <c r="G47" s="129">
        <f>SUM(G44:G46)</f>
        <v>0</v>
      </c>
      <c r="H47" s="130">
        <f>IF(I7I=plan1,SUM(H44:H46),info!B12)</f>
        <v>0</v>
      </c>
      <c r="I47" s="54"/>
    </row>
    <row r="48" spans="1:9" ht="20.100000000000001" customHeight="1" thickTop="1" x14ac:dyDescent="0.25">
      <c r="A48" s="54"/>
      <c r="B48" s="113" t="s">
        <v>143</v>
      </c>
      <c r="C48" s="111"/>
      <c r="D48" s="112"/>
      <c r="E48" s="54"/>
      <c r="F48" s="54"/>
      <c r="G48" s="54"/>
      <c r="H48" s="54"/>
      <c r="I48" s="54"/>
    </row>
    <row r="49" spans="1:9" ht="20.100000000000001" customHeight="1" x14ac:dyDescent="0.25">
      <c r="A49" s="119"/>
      <c r="B49" s="120" t="s">
        <v>6</v>
      </c>
      <c r="C49" s="126"/>
      <c r="D49" s="127"/>
      <c r="E49" s="54"/>
      <c r="F49" s="54"/>
      <c r="G49" s="106" t="s">
        <v>4</v>
      </c>
      <c r="H49" s="106" t="s">
        <v>2</v>
      </c>
      <c r="I49" s="54"/>
    </row>
    <row r="50" spans="1:9" ht="20.100000000000001" customHeight="1" x14ac:dyDescent="0.25">
      <c r="A50" s="119"/>
      <c r="B50" s="120" t="s">
        <v>71</v>
      </c>
      <c r="C50" s="126"/>
      <c r="D50" s="127"/>
      <c r="E50" s="54"/>
      <c r="F50" s="107" t="s">
        <v>161</v>
      </c>
      <c r="G50" s="108">
        <f>'PREVISAO-DE-CUSTOS'!C14</f>
        <v>240</v>
      </c>
      <c r="H50" s="109"/>
      <c r="I50" s="54"/>
    </row>
    <row r="51" spans="1:9" ht="20.100000000000001" customHeight="1" x14ac:dyDescent="0.25">
      <c r="A51" s="119"/>
      <c r="B51" s="120" t="s">
        <v>144</v>
      </c>
      <c r="C51" s="126"/>
      <c r="D51" s="127"/>
      <c r="E51" s="54"/>
      <c r="F51" s="120" t="s">
        <v>69</v>
      </c>
      <c r="G51" s="126"/>
      <c r="H51" s="127"/>
      <c r="I51" s="54"/>
    </row>
    <row r="52" spans="1:9" ht="20.100000000000001" customHeight="1" x14ac:dyDescent="0.25">
      <c r="A52" s="119"/>
      <c r="B52" s="120" t="s">
        <v>145</v>
      </c>
      <c r="C52" s="126"/>
      <c r="D52" s="127"/>
      <c r="E52" s="54"/>
      <c r="F52" s="120" t="s">
        <v>70</v>
      </c>
      <c r="G52" s="126"/>
      <c r="H52" s="127"/>
      <c r="I52" s="54"/>
    </row>
    <row r="53" spans="1:9" ht="20.100000000000001" customHeight="1" thickBot="1" x14ac:dyDescent="0.3">
      <c r="A53" s="119"/>
      <c r="B53" s="120" t="s">
        <v>146</v>
      </c>
      <c r="C53" s="126"/>
      <c r="D53" s="127"/>
      <c r="E53" s="54"/>
      <c r="F53" s="120" t="s">
        <v>151</v>
      </c>
      <c r="G53" s="126"/>
      <c r="H53" s="127"/>
      <c r="I53" s="54"/>
    </row>
    <row r="54" spans="1:9" ht="20.100000000000001" customHeight="1" thickTop="1" thickBot="1" x14ac:dyDescent="0.3">
      <c r="A54" s="119"/>
      <c r="B54" s="128" t="str">
        <f>"Total "&amp;B47</f>
        <v>Total Fotos e Filmagens</v>
      </c>
      <c r="C54" s="129">
        <f>SUM(C48:C53)</f>
        <v>0</v>
      </c>
      <c r="D54" s="130">
        <f>IF(I7I=plan1,SUM(D48:D53),info!B12)</f>
        <v>0</v>
      </c>
      <c r="E54" s="54"/>
      <c r="F54" s="116" t="str">
        <f>"Total "&amp;F50</f>
        <v>Total Presentes e Favores</v>
      </c>
      <c r="G54" s="117">
        <f>SUM(G51:G53)</f>
        <v>0</v>
      </c>
      <c r="H54" s="118">
        <f>IF(I7I=plan1,SUM(H51:H53),info!B12)</f>
        <v>0</v>
      </c>
      <c r="I54" s="54"/>
    </row>
    <row r="55" spans="1:9" ht="20.100000000000001" customHeight="1" thickTop="1" x14ac:dyDescent="0.25">
      <c r="A55" s="54"/>
      <c r="B55" s="54"/>
      <c r="C55" s="54"/>
      <c r="D55" s="54"/>
      <c r="E55" s="54"/>
      <c r="F55" s="54"/>
      <c r="G55" s="54"/>
      <c r="H55" s="54"/>
      <c r="I55" s="54"/>
    </row>
    <row r="56" spans="1:9" ht="20.100000000000001" customHeight="1" x14ac:dyDescent="0.25">
      <c r="A56" s="54"/>
      <c r="B56" s="54"/>
      <c r="C56" s="54"/>
      <c r="D56" s="54"/>
      <c r="E56" s="54"/>
      <c r="F56" s="54"/>
      <c r="G56" s="54"/>
      <c r="H56" s="54"/>
      <c r="I56" s="54"/>
    </row>
    <row r="57" spans="1:9" ht="20.100000000000001" customHeight="1" x14ac:dyDescent="0.25">
      <c r="A57" s="54"/>
      <c r="B57" s="54"/>
      <c r="C57" s="106" t="s">
        <v>4</v>
      </c>
      <c r="D57" s="106" t="s">
        <v>2</v>
      </c>
      <c r="E57" s="54"/>
      <c r="F57" s="54"/>
      <c r="G57" s="106" t="s">
        <v>4</v>
      </c>
      <c r="H57" s="106" t="s">
        <v>2</v>
      </c>
      <c r="I57" s="54"/>
    </row>
    <row r="58" spans="1:9" ht="20.100000000000001" customHeight="1" x14ac:dyDescent="0.25">
      <c r="A58" s="54"/>
      <c r="B58" s="107" t="s">
        <v>71</v>
      </c>
      <c r="C58" s="108">
        <f>'PREVISAO-DE-CUSTOS'!C11</f>
        <v>240</v>
      </c>
      <c r="D58" s="109"/>
      <c r="E58" s="54"/>
      <c r="F58" s="107" t="s">
        <v>72</v>
      </c>
      <c r="G58" s="108">
        <f>'PREVISAO-DE-CUSTOS'!C12</f>
        <v>240</v>
      </c>
      <c r="H58" s="109"/>
      <c r="I58" s="54"/>
    </row>
    <row r="59" spans="1:9" ht="20.100000000000001" customHeight="1" x14ac:dyDescent="0.25">
      <c r="A59" s="54"/>
      <c r="B59" s="113" t="s">
        <v>73</v>
      </c>
      <c r="C59" s="111"/>
      <c r="D59" s="112"/>
      <c r="E59" s="54"/>
      <c r="F59" s="113" t="s">
        <v>74</v>
      </c>
      <c r="G59" s="111"/>
      <c r="H59" s="112"/>
      <c r="I59" s="54"/>
    </row>
    <row r="60" spans="1:9" ht="20.100000000000001" customHeight="1" x14ac:dyDescent="0.25">
      <c r="A60" s="54"/>
      <c r="B60" s="113" t="s">
        <v>8</v>
      </c>
      <c r="C60" s="111"/>
      <c r="D60" s="112"/>
      <c r="E60" s="54"/>
      <c r="F60" s="113" t="s">
        <v>75</v>
      </c>
      <c r="G60" s="111"/>
      <c r="H60" s="112"/>
      <c r="I60" s="54"/>
    </row>
    <row r="61" spans="1:9" ht="20.100000000000001" customHeight="1" x14ac:dyDescent="0.25">
      <c r="A61" s="119"/>
      <c r="B61" s="120" t="s">
        <v>76</v>
      </c>
      <c r="C61" s="126"/>
      <c r="D61" s="127"/>
      <c r="E61" s="54"/>
      <c r="F61" s="120" t="s">
        <v>77</v>
      </c>
      <c r="G61" s="126"/>
      <c r="H61" s="127"/>
      <c r="I61" s="54"/>
    </row>
    <row r="62" spans="1:9" ht="20.100000000000001" customHeight="1" x14ac:dyDescent="0.25">
      <c r="A62" s="119"/>
      <c r="B62" s="120" t="s">
        <v>78</v>
      </c>
      <c r="C62" s="126"/>
      <c r="D62" s="127"/>
      <c r="E62" s="54"/>
      <c r="F62" s="120" t="s">
        <v>79</v>
      </c>
      <c r="G62" s="126"/>
      <c r="H62" s="127"/>
      <c r="I62" s="54"/>
    </row>
    <row r="63" spans="1:9" ht="20.100000000000001" customHeight="1" x14ac:dyDescent="0.25">
      <c r="A63" s="119"/>
      <c r="B63" s="120" t="s">
        <v>80</v>
      </c>
      <c r="C63" s="126"/>
      <c r="D63" s="127"/>
      <c r="E63" s="54"/>
      <c r="F63" s="120" t="s">
        <v>81</v>
      </c>
      <c r="G63" s="126"/>
      <c r="H63" s="127"/>
      <c r="I63" s="54"/>
    </row>
    <row r="64" spans="1:9" ht="20.100000000000001" customHeight="1" x14ac:dyDescent="0.25">
      <c r="A64" s="119"/>
      <c r="B64" s="120" t="s">
        <v>82</v>
      </c>
      <c r="C64" s="126"/>
      <c r="D64" s="127"/>
      <c r="E64" s="54"/>
      <c r="F64" s="120" t="s">
        <v>83</v>
      </c>
      <c r="G64" s="126"/>
      <c r="H64" s="127"/>
      <c r="I64" s="54"/>
    </row>
    <row r="65" spans="1:9" ht="20.100000000000001" customHeight="1" x14ac:dyDescent="0.25">
      <c r="A65" s="119"/>
      <c r="B65" s="120" t="s">
        <v>84</v>
      </c>
      <c r="C65" s="126"/>
      <c r="D65" s="127"/>
      <c r="E65" s="54"/>
      <c r="F65" s="120" t="s">
        <v>85</v>
      </c>
      <c r="G65" s="126"/>
      <c r="H65" s="127"/>
      <c r="I65" s="54"/>
    </row>
    <row r="66" spans="1:9" ht="20.100000000000001" customHeight="1" x14ac:dyDescent="0.25">
      <c r="A66" s="119"/>
      <c r="B66" s="120" t="s">
        <v>86</v>
      </c>
      <c r="C66" s="126"/>
      <c r="D66" s="127"/>
      <c r="E66" s="54"/>
      <c r="F66" s="120" t="s">
        <v>87</v>
      </c>
      <c r="G66" s="126"/>
      <c r="H66" s="127"/>
      <c r="I66" s="54"/>
    </row>
    <row r="67" spans="1:9" ht="20.100000000000001" customHeight="1" x14ac:dyDescent="0.25">
      <c r="A67" s="119"/>
      <c r="B67" s="120" t="s">
        <v>88</v>
      </c>
      <c r="C67" s="126"/>
      <c r="D67" s="127"/>
      <c r="E67" s="54"/>
      <c r="F67" s="120" t="s">
        <v>89</v>
      </c>
      <c r="G67" s="126"/>
      <c r="H67" s="127"/>
      <c r="I67" s="54"/>
    </row>
    <row r="68" spans="1:9" ht="20.100000000000001" customHeight="1" x14ac:dyDescent="0.25">
      <c r="A68" s="119"/>
      <c r="B68" s="120" t="s">
        <v>90</v>
      </c>
      <c r="C68" s="126"/>
      <c r="D68" s="127"/>
      <c r="E68" s="54"/>
      <c r="F68" s="120" t="s">
        <v>91</v>
      </c>
      <c r="G68" s="126"/>
      <c r="H68" s="127"/>
      <c r="I68" s="54"/>
    </row>
    <row r="69" spans="1:9" ht="20.100000000000001" customHeight="1" x14ac:dyDescent="0.25">
      <c r="A69" s="119"/>
      <c r="B69" s="120" t="s">
        <v>92</v>
      </c>
      <c r="C69" s="126"/>
      <c r="D69" s="127"/>
      <c r="E69" s="54"/>
      <c r="F69" s="120" t="s">
        <v>93</v>
      </c>
      <c r="G69" s="126"/>
      <c r="H69" s="127"/>
      <c r="I69" s="54"/>
    </row>
    <row r="70" spans="1:9" ht="20.100000000000001" customHeight="1" x14ac:dyDescent="0.25">
      <c r="A70" s="119"/>
      <c r="B70" s="120" t="s">
        <v>94</v>
      </c>
      <c r="C70" s="126"/>
      <c r="D70" s="127"/>
      <c r="E70" s="54"/>
      <c r="F70" s="120" t="s">
        <v>95</v>
      </c>
      <c r="G70" s="126"/>
      <c r="H70" s="127"/>
      <c r="I70" s="54"/>
    </row>
    <row r="71" spans="1:9" ht="20.100000000000001" customHeight="1" x14ac:dyDescent="0.25">
      <c r="A71" s="119"/>
      <c r="B71" s="120" t="s">
        <v>96</v>
      </c>
      <c r="C71" s="126"/>
      <c r="D71" s="127"/>
      <c r="E71" s="54"/>
      <c r="F71" s="120" t="s">
        <v>97</v>
      </c>
      <c r="G71" s="126"/>
      <c r="H71" s="127"/>
      <c r="I71" s="54"/>
    </row>
    <row r="72" spans="1:9" ht="20.100000000000001" customHeight="1" x14ac:dyDescent="0.25">
      <c r="A72" s="119"/>
      <c r="B72" s="120" t="s">
        <v>58</v>
      </c>
      <c r="C72" s="126"/>
      <c r="D72" s="127"/>
      <c r="E72" s="54"/>
      <c r="F72" s="120" t="s">
        <v>98</v>
      </c>
      <c r="G72" s="126"/>
      <c r="H72" s="127"/>
      <c r="I72" s="54"/>
    </row>
    <row r="73" spans="1:9" ht="20.100000000000001" customHeight="1" thickBot="1" x14ac:dyDescent="0.3">
      <c r="A73" s="119"/>
      <c r="B73" s="120" t="s">
        <v>60</v>
      </c>
      <c r="C73" s="126"/>
      <c r="D73" s="127"/>
      <c r="E73" s="54"/>
      <c r="F73" s="120" t="s">
        <v>99</v>
      </c>
      <c r="G73" s="126"/>
      <c r="H73" s="127"/>
      <c r="I73" s="54"/>
    </row>
    <row r="74" spans="1:9" ht="20.100000000000001" customHeight="1" thickTop="1" thickBot="1" x14ac:dyDescent="0.3">
      <c r="A74" s="54"/>
      <c r="B74" s="116" t="str">
        <f>"Total "&amp;B58</f>
        <v>Total Cerimônia</v>
      </c>
      <c r="C74" s="117">
        <f>SUM(C59:C73)</f>
        <v>0</v>
      </c>
      <c r="D74" s="118">
        <f>IF(I7I=plan1,SUM(D59:D73),info!B12)</f>
        <v>0</v>
      </c>
      <c r="E74" s="54"/>
      <c r="F74" s="128" t="str">
        <f>"Total "&amp;F58</f>
        <v>Total Papelaria</v>
      </c>
      <c r="G74" s="129">
        <f>SUM(G59:G73)</f>
        <v>0</v>
      </c>
      <c r="H74" s="130">
        <f>IF(I7I=plan1,SUM(H59:H73),info!B12)</f>
        <v>0</v>
      </c>
      <c r="I74" s="54"/>
    </row>
    <row r="75" spans="1:9" ht="20.100000000000001" customHeight="1" thickTop="1" x14ac:dyDescent="0.25">
      <c r="A75" s="54"/>
      <c r="B75" s="54"/>
      <c r="C75" s="54"/>
      <c r="D75" s="54"/>
      <c r="E75" s="54"/>
      <c r="F75" s="54"/>
      <c r="G75" s="54"/>
      <c r="H75" s="54"/>
      <c r="I75" s="54"/>
    </row>
    <row r="76" spans="1:9" ht="20.100000000000001" customHeight="1" x14ac:dyDescent="0.25">
      <c r="A76" s="54"/>
      <c r="B76" s="54"/>
      <c r="C76" s="106" t="s">
        <v>4</v>
      </c>
      <c r="D76" s="106" t="s">
        <v>2</v>
      </c>
      <c r="E76" s="54"/>
      <c r="F76" s="54"/>
      <c r="G76" s="106" t="s">
        <v>4</v>
      </c>
      <c r="H76" s="106" t="s">
        <v>2</v>
      </c>
      <c r="I76" s="54"/>
    </row>
    <row r="77" spans="1:9" ht="20.100000000000001" customHeight="1" x14ac:dyDescent="0.25">
      <c r="A77" s="54"/>
      <c r="B77" s="107" t="s">
        <v>100</v>
      </c>
      <c r="C77" s="108">
        <f>'PREVISAO-DE-CUSTOS'!C16</f>
        <v>160</v>
      </c>
      <c r="D77" s="109"/>
      <c r="E77" s="54"/>
      <c r="F77" s="107" t="s">
        <v>101</v>
      </c>
      <c r="G77" s="108">
        <f>'PREVISAO-DE-CUSTOS'!C15</f>
        <v>160</v>
      </c>
      <c r="H77" s="109"/>
      <c r="I77" s="54"/>
    </row>
    <row r="78" spans="1:9" ht="20.100000000000001" customHeight="1" x14ac:dyDescent="0.25">
      <c r="A78" s="54"/>
      <c r="B78" s="113" t="s">
        <v>102</v>
      </c>
      <c r="C78" s="111"/>
      <c r="D78" s="112"/>
      <c r="E78" s="54"/>
      <c r="F78" s="113" t="s">
        <v>10</v>
      </c>
      <c r="G78" s="111"/>
      <c r="H78" s="112"/>
      <c r="I78" s="54"/>
    </row>
    <row r="79" spans="1:9" ht="20.100000000000001" customHeight="1" x14ac:dyDescent="0.25">
      <c r="A79" s="54"/>
      <c r="B79" s="120" t="s">
        <v>103</v>
      </c>
      <c r="C79" s="126"/>
      <c r="D79" s="127"/>
      <c r="E79" s="54"/>
      <c r="F79" s="113" t="s">
        <v>104</v>
      </c>
      <c r="G79" s="111"/>
      <c r="H79" s="112"/>
      <c r="I79" s="54"/>
    </row>
    <row r="80" spans="1:9" ht="20.100000000000001" customHeight="1" x14ac:dyDescent="0.25">
      <c r="A80" s="54"/>
      <c r="B80" s="120" t="s">
        <v>152</v>
      </c>
      <c r="C80" s="126"/>
      <c r="D80" s="127"/>
      <c r="E80" s="54"/>
      <c r="F80" s="120" t="s">
        <v>20</v>
      </c>
      <c r="G80" s="126"/>
      <c r="H80" s="127"/>
      <c r="I80" s="54"/>
    </row>
    <row r="81" spans="1:9" ht="20.100000000000001" customHeight="1" x14ac:dyDescent="0.25">
      <c r="A81" s="54"/>
      <c r="B81" s="120" t="s">
        <v>48</v>
      </c>
      <c r="C81" s="126"/>
      <c r="D81" s="127"/>
      <c r="E81" s="54"/>
      <c r="F81" s="120" t="s">
        <v>105</v>
      </c>
      <c r="G81" s="126"/>
      <c r="H81" s="127"/>
      <c r="I81" s="54"/>
    </row>
    <row r="82" spans="1:9" ht="20.100000000000001" customHeight="1" thickBot="1" x14ac:dyDescent="0.3">
      <c r="A82" s="54"/>
      <c r="B82" s="120" t="s">
        <v>106</v>
      </c>
      <c r="C82" s="126"/>
      <c r="D82" s="127"/>
      <c r="E82" s="54"/>
      <c r="F82" s="120" t="s">
        <v>107</v>
      </c>
      <c r="G82" s="126"/>
      <c r="H82" s="127"/>
      <c r="I82" s="54"/>
    </row>
    <row r="83" spans="1:9" ht="20.100000000000001" customHeight="1" thickTop="1" thickBot="1" x14ac:dyDescent="0.3">
      <c r="A83" s="54"/>
      <c r="B83" s="128" t="str">
        <f>"Total "&amp;B77</f>
        <v>Total Lua de mel</v>
      </c>
      <c r="C83" s="129">
        <f>SUM(C78:C82)</f>
        <v>0</v>
      </c>
      <c r="D83" s="130">
        <f>IF(I7I=plan1,SUM(D78:D82),info!B12)</f>
        <v>0</v>
      </c>
      <c r="E83" s="54"/>
      <c r="F83" s="120" t="s">
        <v>22</v>
      </c>
      <c r="G83" s="126"/>
      <c r="H83" s="127"/>
      <c r="I83" s="54"/>
    </row>
    <row r="84" spans="1:9" ht="20.100000000000001" customHeight="1" thickTop="1" x14ac:dyDescent="0.25">
      <c r="A84" s="54"/>
      <c r="B84" s="54"/>
      <c r="C84" s="54"/>
      <c r="D84" s="54"/>
      <c r="E84" s="54"/>
      <c r="F84" s="120" t="s">
        <v>108</v>
      </c>
      <c r="G84" s="126"/>
      <c r="H84" s="127"/>
      <c r="I84" s="54"/>
    </row>
    <row r="85" spans="1:9" ht="20.100000000000001" customHeight="1" x14ac:dyDescent="0.25">
      <c r="A85" s="54"/>
      <c r="B85" s="54"/>
      <c r="C85" s="106" t="s">
        <v>4</v>
      </c>
      <c r="D85" s="106" t="s">
        <v>2</v>
      </c>
      <c r="E85" s="54"/>
      <c r="F85" s="120" t="s">
        <v>109</v>
      </c>
      <c r="G85" s="126"/>
      <c r="H85" s="127"/>
      <c r="I85" s="54"/>
    </row>
    <row r="86" spans="1:9" ht="20.100000000000001" customHeight="1" x14ac:dyDescent="0.25">
      <c r="A86" s="54"/>
      <c r="B86" s="107" t="s">
        <v>110</v>
      </c>
      <c r="C86" s="108">
        <f>'PREVISAO-DE-CUSTOS'!C17</f>
        <v>400</v>
      </c>
      <c r="D86" s="109"/>
      <c r="E86" s="54"/>
      <c r="F86" s="120" t="s">
        <v>111</v>
      </c>
      <c r="G86" s="126"/>
      <c r="H86" s="127"/>
      <c r="I86" s="54"/>
    </row>
    <row r="87" spans="1:9" ht="20.100000000000001" customHeight="1" x14ac:dyDescent="0.25">
      <c r="A87" s="54"/>
      <c r="B87" s="113" t="s">
        <v>112</v>
      </c>
      <c r="C87" s="111"/>
      <c r="D87" s="112"/>
      <c r="E87" s="54"/>
      <c r="F87" s="120" t="s">
        <v>38</v>
      </c>
      <c r="G87" s="126"/>
      <c r="H87" s="127"/>
      <c r="I87" s="54"/>
    </row>
    <row r="88" spans="1:9" ht="20.100000000000001" customHeight="1" x14ac:dyDescent="0.25">
      <c r="A88" s="54"/>
      <c r="B88" s="113" t="s">
        <v>113</v>
      </c>
      <c r="C88" s="111"/>
      <c r="D88" s="112"/>
      <c r="E88" s="54"/>
      <c r="F88" s="120" t="s">
        <v>114</v>
      </c>
      <c r="G88" s="126"/>
      <c r="H88" s="127"/>
      <c r="I88" s="54"/>
    </row>
    <row r="89" spans="1:9" ht="20.100000000000001" customHeight="1" x14ac:dyDescent="0.25">
      <c r="A89" s="54"/>
      <c r="B89" s="120" t="s">
        <v>115</v>
      </c>
      <c r="C89" s="126"/>
      <c r="D89" s="127"/>
      <c r="E89" s="54"/>
      <c r="F89" s="120" t="s">
        <v>44</v>
      </c>
      <c r="G89" s="126"/>
      <c r="H89" s="127"/>
      <c r="I89" s="54"/>
    </row>
    <row r="90" spans="1:9" ht="20.100000000000001" customHeight="1" x14ac:dyDescent="0.25">
      <c r="A90" s="54"/>
      <c r="B90" s="120" t="s">
        <v>116</v>
      </c>
      <c r="C90" s="126"/>
      <c r="D90" s="127"/>
      <c r="E90" s="54"/>
      <c r="F90" s="120" t="s">
        <v>12</v>
      </c>
      <c r="G90" s="126"/>
      <c r="H90" s="127"/>
      <c r="I90" s="54"/>
    </row>
    <row r="91" spans="1:9" ht="20.100000000000001" customHeight="1" thickBot="1" x14ac:dyDescent="0.3">
      <c r="A91" s="54"/>
      <c r="B91" s="120" t="s">
        <v>117</v>
      </c>
      <c r="C91" s="126"/>
      <c r="D91" s="127"/>
      <c r="E91" s="54"/>
      <c r="F91" s="120" t="s">
        <v>32</v>
      </c>
      <c r="G91" s="126"/>
      <c r="H91" s="127"/>
      <c r="I91" s="54"/>
    </row>
    <row r="92" spans="1:9" ht="20.100000000000001" customHeight="1" thickTop="1" thickBot="1" x14ac:dyDescent="0.3">
      <c r="A92" s="54"/>
      <c r="B92" s="120" t="s">
        <v>118</v>
      </c>
      <c r="C92" s="126"/>
      <c r="D92" s="127"/>
      <c r="E92" s="54"/>
      <c r="F92" s="132" t="str">
        <f>"Total "&amp;F77</f>
        <v>Total Jantar de ensaio</v>
      </c>
      <c r="G92" s="129">
        <f>SUM(G78:G91)</f>
        <v>0</v>
      </c>
      <c r="H92" s="130">
        <f>IF(I7I=plan1,SUM(H78:H91),0)</f>
        <v>0</v>
      </c>
      <c r="I92" s="54"/>
    </row>
    <row r="93" spans="1:9" ht="20.100000000000001" customHeight="1" thickTop="1" x14ac:dyDescent="0.25">
      <c r="A93" s="54"/>
      <c r="B93" s="120" t="s">
        <v>119</v>
      </c>
      <c r="C93" s="126"/>
      <c r="D93" s="127"/>
      <c r="E93" s="54"/>
      <c r="F93" s="54"/>
      <c r="G93" s="54"/>
      <c r="H93" s="54"/>
      <c r="I93" s="54"/>
    </row>
    <row r="94" spans="1:9" ht="20.100000000000001" customHeight="1" x14ac:dyDescent="0.25">
      <c r="A94" s="54"/>
      <c r="B94" s="120" t="s">
        <v>120</v>
      </c>
      <c r="C94" s="126"/>
      <c r="D94" s="127"/>
      <c r="E94" s="54"/>
      <c r="F94" s="54"/>
      <c r="G94" s="54"/>
      <c r="H94" s="54"/>
      <c r="I94" s="54"/>
    </row>
    <row r="95" spans="1:9" ht="20.100000000000001" customHeight="1" x14ac:dyDescent="0.25">
      <c r="A95" s="54"/>
      <c r="B95" s="120" t="s">
        <v>121</v>
      </c>
      <c r="C95" s="126"/>
      <c r="D95" s="127"/>
      <c r="E95" s="54"/>
      <c r="F95" s="54"/>
      <c r="G95" s="54"/>
      <c r="H95" s="54"/>
      <c r="I95" s="54"/>
    </row>
    <row r="96" spans="1:9" ht="20.100000000000001" customHeight="1" thickBot="1" x14ac:dyDescent="0.3">
      <c r="A96" s="54"/>
      <c r="B96" s="123" t="s">
        <v>122</v>
      </c>
      <c r="C96" s="126"/>
      <c r="D96" s="127"/>
      <c r="E96" s="54"/>
      <c r="F96" s="54"/>
      <c r="G96" s="54"/>
      <c r="H96" s="54"/>
      <c r="I96" s="54"/>
    </row>
    <row r="97" spans="1:9" ht="21.95" customHeight="1" thickTop="1" thickBot="1" x14ac:dyDescent="0.3">
      <c r="A97" s="54"/>
      <c r="B97" s="128" t="str">
        <f>"Total "&amp;B86</f>
        <v>Total Diversos</v>
      </c>
      <c r="C97" s="129">
        <f>SUM(C87:C96)</f>
        <v>0</v>
      </c>
      <c r="D97" s="130">
        <f>IF(I7I=plan1,SUM(D87:D96),0)</f>
        <v>0</v>
      </c>
      <c r="E97" s="54"/>
      <c r="F97" s="54"/>
      <c r="G97" s="54"/>
      <c r="H97" s="54"/>
      <c r="I97" s="54"/>
    </row>
    <row r="98" spans="1:9" ht="20.100000000000001" customHeight="1" thickTop="1" x14ac:dyDescent="0.25">
      <c r="A98" s="54"/>
      <c r="B98" s="54"/>
      <c r="C98" s="54"/>
      <c r="D98" s="54"/>
      <c r="E98" s="54"/>
      <c r="F98" s="54"/>
      <c r="G98" s="54"/>
      <c r="H98" s="54"/>
      <c r="I98" s="54"/>
    </row>
  </sheetData>
  <sheetProtection algorithmName="SHA-512" hashValue="1HeNrTioDD7qf5Dqduszewlwn74A0p3tvuDiL0VAbxHSlkHZBFAxo4i1eZGXvCRg6BMBDf50+E+0QhEi6nREKg==" saltValue="MKqRdyZVSKNbiy5J6L4axQ==" spinCount="100000" sheet="1" objects="1" scenarios="1"/>
  <mergeCells count="6">
    <mergeCell ref="B1:F1"/>
    <mergeCell ref="B2:E2"/>
    <mergeCell ref="H2:I2"/>
    <mergeCell ref="G5:H5"/>
    <mergeCell ref="B6:E6"/>
    <mergeCell ref="G6:H6"/>
  </mergeCells>
  <hyperlinks>
    <hyperlink ref="D31" r:id="rId1" xr:uid="{0A991CD2-A398-4225-AA4C-612DEA8485D7}"/>
  </hyperlinks>
  <pageMargins left="0.511811024" right="0.511811024" top="0.78740157499999996" bottom="0.78740157499999996" header="0.31496062000000002" footer="0.31496062000000002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9DA68-D706-4C44-98B8-9F3E6749DE1B}">
  <dimension ref="A1:L28"/>
  <sheetViews>
    <sheetView showGridLines="0" workbookViewId="0">
      <selection activeCell="C9" sqref="C9"/>
    </sheetView>
  </sheetViews>
  <sheetFormatPr defaultRowHeight="15" x14ac:dyDescent="0.25"/>
  <cols>
    <col min="1" max="1" width="6.42578125" style="59" customWidth="1"/>
    <col min="2" max="2" width="35.140625" style="59" customWidth="1"/>
    <col min="3" max="3" width="25.7109375" style="59" customWidth="1"/>
    <col min="4" max="4" width="11.85546875" style="59" customWidth="1"/>
    <col min="5" max="5" width="9.7109375" style="59" bestFit="1" customWidth="1"/>
    <col min="6" max="6" width="10.7109375" style="59" customWidth="1"/>
    <col min="7" max="7" width="7.85546875" style="59" customWidth="1"/>
    <col min="8" max="12" width="9.140625" style="59"/>
    <col min="13" max="16384" width="9.140625" style="37"/>
  </cols>
  <sheetData>
    <row r="1" spans="1:12" ht="43.5" customHeight="1" x14ac:dyDescent="0.25">
      <c r="A1" s="153" t="s">
        <v>129</v>
      </c>
      <c r="B1" s="153"/>
      <c r="C1" s="153"/>
      <c r="D1" s="153"/>
      <c r="E1" s="153"/>
      <c r="F1" s="153"/>
      <c r="G1" s="153"/>
      <c r="H1" s="36"/>
      <c r="I1" s="36"/>
      <c r="J1" s="36"/>
      <c r="K1" s="36"/>
      <c r="L1" s="36"/>
    </row>
    <row r="2" spans="1:12" ht="15.75" customHeight="1" x14ac:dyDescent="0.25">
      <c r="A2" s="38"/>
      <c r="B2" s="38"/>
      <c r="C2" s="61"/>
      <c r="D2" s="38"/>
      <c r="E2" s="38"/>
      <c r="F2" s="38"/>
      <c r="G2" s="38"/>
      <c r="H2" s="38"/>
      <c r="I2" s="38"/>
      <c r="J2" s="154" t="s">
        <v>1</v>
      </c>
      <c r="K2" s="154"/>
      <c r="L2" s="154"/>
    </row>
    <row r="3" spans="1:12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24" customHeight="1" x14ac:dyDescent="0.25">
      <c r="A4" s="40"/>
      <c r="B4" s="71" t="s">
        <v>155</v>
      </c>
      <c r="C4" s="70">
        <f>DESPESAS!G6</f>
        <v>1</v>
      </c>
      <c r="D4" s="70"/>
      <c r="E4" s="40"/>
      <c r="F4" s="40"/>
      <c r="G4" s="40"/>
      <c r="H4" s="39"/>
      <c r="I4" s="39"/>
      <c r="J4" s="39"/>
      <c r="K4" s="39"/>
      <c r="L4" s="39"/>
    </row>
    <row r="5" spans="1:12" x14ac:dyDescent="0.25">
      <c r="A5" s="39"/>
      <c r="B5" s="41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6.5" thickBot="1" x14ac:dyDescent="0.3">
      <c r="A6" s="42"/>
      <c r="B6" s="43"/>
      <c r="C6" s="44" t="s">
        <v>4</v>
      </c>
      <c r="D6" s="44" t="s">
        <v>124</v>
      </c>
      <c r="E6" s="45"/>
      <c r="F6" s="39"/>
      <c r="G6" s="42"/>
      <c r="H6" s="39"/>
      <c r="I6" s="39"/>
      <c r="J6" s="39"/>
      <c r="K6" s="39"/>
      <c r="L6" s="39"/>
    </row>
    <row r="7" spans="1:12" ht="20.100000000000001" customHeight="1" thickTop="1" x14ac:dyDescent="0.25">
      <c r="A7" s="40"/>
      <c r="B7" s="46" t="s">
        <v>6</v>
      </c>
      <c r="C7" s="62">
        <f>IF(plan1=tabela1,DESPESAS!H40,info!B12)</f>
        <v>0</v>
      </c>
      <c r="D7" s="63">
        <f>IF(I7I=plan1,C7/$C$4,info!B12)</f>
        <v>0</v>
      </c>
      <c r="E7" s="47"/>
      <c r="F7" s="39"/>
      <c r="G7" s="40"/>
      <c r="H7" s="39"/>
      <c r="I7" s="156" t="s">
        <v>142</v>
      </c>
      <c r="J7" s="156"/>
      <c r="K7" s="156"/>
      <c r="L7" s="156"/>
    </row>
    <row r="8" spans="1:12" ht="20.100000000000001" customHeight="1" x14ac:dyDescent="0.25">
      <c r="A8" s="40"/>
      <c r="B8" s="48" t="s">
        <v>5</v>
      </c>
      <c r="C8" s="64">
        <f>IF(plan1=tabela1,DESPESAS!D29,info!B12)</f>
        <v>1</v>
      </c>
      <c r="D8" s="65">
        <f>IF(I7I=plan1,C8/$C$4,info!B12)</f>
        <v>1</v>
      </c>
      <c r="E8" s="47"/>
      <c r="F8" s="39"/>
      <c r="G8" s="40"/>
      <c r="H8" s="39"/>
      <c r="I8" s="39"/>
      <c r="J8" s="39"/>
      <c r="K8" s="39"/>
      <c r="L8" s="39"/>
    </row>
    <row r="9" spans="1:12" ht="20.100000000000001" customHeight="1" x14ac:dyDescent="0.25">
      <c r="A9" s="40"/>
      <c r="B9" s="48" t="s">
        <v>49</v>
      </c>
      <c r="C9" s="64">
        <f>IF(plan1=tabela1,DESPESAS!D43,info!B12)</f>
        <v>0</v>
      </c>
      <c r="D9" s="65">
        <f>IF(I7I=plan1,C9/$C$4,info!B12)</f>
        <v>0</v>
      </c>
      <c r="E9" s="47"/>
      <c r="F9" s="39"/>
      <c r="G9" s="40"/>
      <c r="H9" s="39"/>
      <c r="I9" s="39"/>
      <c r="J9" s="39"/>
      <c r="K9" s="39"/>
      <c r="L9" s="39"/>
    </row>
    <row r="10" spans="1:12" ht="20.100000000000001" customHeight="1" x14ac:dyDescent="0.25">
      <c r="A10" s="40"/>
      <c r="B10" s="48" t="s">
        <v>68</v>
      </c>
      <c r="C10" s="64">
        <f>IF(plan1=tabela1,DESPESAS!D54,info!B12)</f>
        <v>0</v>
      </c>
      <c r="D10" s="65">
        <f>IF(I7I=plan1,C10/$C$4,info!B12)</f>
        <v>0</v>
      </c>
      <c r="E10" s="47"/>
      <c r="F10" s="39"/>
      <c r="G10" s="40"/>
      <c r="H10" s="39"/>
      <c r="I10" s="39"/>
      <c r="J10" s="39"/>
      <c r="K10" s="39"/>
      <c r="L10" s="39"/>
    </row>
    <row r="11" spans="1:12" ht="20.100000000000001" customHeight="1" x14ac:dyDescent="0.25">
      <c r="A11" s="40"/>
      <c r="B11" s="48" t="s">
        <v>71</v>
      </c>
      <c r="C11" s="64">
        <f>IF(plan1=tabela1,DESPESAS!D74,info!B12)</f>
        <v>0</v>
      </c>
      <c r="D11" s="65">
        <f>IF(I7I=plan1,C11/$C$4,info!B12)</f>
        <v>0</v>
      </c>
      <c r="E11" s="47"/>
      <c r="F11" s="39"/>
      <c r="G11" s="40"/>
      <c r="H11" s="39"/>
      <c r="I11" s="39"/>
      <c r="J11" s="39"/>
      <c r="K11" s="39"/>
      <c r="L11" s="39"/>
    </row>
    <row r="12" spans="1:12" ht="20.100000000000001" customHeight="1" x14ac:dyDescent="0.25">
      <c r="A12" s="40"/>
      <c r="B12" s="48" t="s">
        <v>72</v>
      </c>
      <c r="C12" s="64">
        <f>IF(plan1=tabela1,DESPESAS!H74,info!B12)</f>
        <v>0</v>
      </c>
      <c r="D12" s="65">
        <f>IF(I7I=plan1,C12/$C$4,info!B12)</f>
        <v>0</v>
      </c>
      <c r="E12" s="47"/>
      <c r="F12" s="39"/>
      <c r="G12" s="40"/>
      <c r="H12" s="39"/>
      <c r="I12" s="39"/>
      <c r="J12" s="39"/>
      <c r="K12" s="39"/>
      <c r="L12" s="39"/>
    </row>
    <row r="13" spans="1:12" ht="20.100000000000001" customHeight="1" x14ac:dyDescent="0.25">
      <c r="A13" s="40"/>
      <c r="B13" s="48" t="s">
        <v>148</v>
      </c>
      <c r="C13" s="64">
        <f>IF(plan1=tabela1,DESPESAS!H47,info!B12)</f>
        <v>0</v>
      </c>
      <c r="D13" s="65">
        <f>IF(I7I=plan1,C13/$C$4,info!B12)</f>
        <v>0</v>
      </c>
      <c r="E13" s="47"/>
      <c r="F13" s="39"/>
      <c r="G13" s="40"/>
      <c r="H13" s="39"/>
      <c r="I13" s="39"/>
      <c r="J13" s="39"/>
      <c r="K13" s="39"/>
      <c r="L13" s="39"/>
    </row>
    <row r="14" spans="1:12" ht="20.100000000000001" customHeight="1" x14ac:dyDescent="0.25">
      <c r="A14" s="40"/>
      <c r="B14" s="48" t="s">
        <v>161</v>
      </c>
      <c r="C14" s="64">
        <f>IF(plan1=tabela1,DESPESAS!H54,info!B12)</f>
        <v>0</v>
      </c>
      <c r="D14" s="65">
        <f>IF(I7I=plan1,C14/$C$4,info!B12)</f>
        <v>0</v>
      </c>
      <c r="E14" s="47"/>
      <c r="F14" s="39"/>
      <c r="G14" s="40"/>
      <c r="H14" s="39"/>
      <c r="I14" s="39"/>
      <c r="J14" s="39"/>
      <c r="K14" s="39"/>
      <c r="L14" s="39"/>
    </row>
    <row r="15" spans="1:12" ht="20.100000000000001" customHeight="1" x14ac:dyDescent="0.25">
      <c r="A15" s="40"/>
      <c r="B15" s="48" t="s">
        <v>101</v>
      </c>
      <c r="C15" s="64">
        <f>IF(plan1=tabela1,DESPESAS!H92,info!B12)</f>
        <v>0</v>
      </c>
      <c r="D15" s="65">
        <f>IF(I7I=plan1,C15/$C$4,info!B12)</f>
        <v>0</v>
      </c>
      <c r="E15" s="47"/>
      <c r="F15" s="39"/>
      <c r="G15" s="40"/>
      <c r="H15" s="39"/>
      <c r="I15" s="39"/>
      <c r="J15" s="39"/>
      <c r="K15" s="39"/>
      <c r="L15" s="39"/>
    </row>
    <row r="16" spans="1:12" ht="20.100000000000001" customHeight="1" x14ac:dyDescent="0.25">
      <c r="A16" s="40"/>
      <c r="B16" s="48" t="s">
        <v>100</v>
      </c>
      <c r="C16" s="64">
        <f>IF(plan1=tabela1,DESPESAS!D83,info!B12)</f>
        <v>0</v>
      </c>
      <c r="D16" s="65">
        <f>IF(I7I=plan1,C16/$C$4,info!B12)</f>
        <v>0</v>
      </c>
      <c r="E16" s="47"/>
      <c r="F16" s="39"/>
      <c r="G16" s="40"/>
      <c r="H16" s="39"/>
      <c r="I16" s="39"/>
      <c r="J16" s="39"/>
      <c r="K16" s="39"/>
      <c r="L16" s="39"/>
    </row>
    <row r="17" spans="1:12" ht="20.100000000000001" customHeight="1" thickBot="1" x14ac:dyDescent="0.3">
      <c r="A17" s="40"/>
      <c r="B17" s="49" t="s">
        <v>110</v>
      </c>
      <c r="C17" s="66">
        <f>IF(plan1=tabela1,DESPESAS!D97,info!B12)</f>
        <v>0</v>
      </c>
      <c r="D17" s="67">
        <f>IF(I7I=plan1,C17/$C$4,info!B12)</f>
        <v>0</v>
      </c>
      <c r="E17" s="47"/>
      <c r="F17" s="39"/>
      <c r="G17" s="40"/>
      <c r="H17" s="39"/>
      <c r="I17" s="39"/>
      <c r="J17" s="39"/>
      <c r="K17" s="39"/>
      <c r="L17" s="39"/>
    </row>
    <row r="18" spans="1:12" ht="19.5" thickTop="1" thickBot="1" x14ac:dyDescent="0.3">
      <c r="A18" s="40"/>
      <c r="B18" s="50" t="s">
        <v>157</v>
      </c>
      <c r="C18" s="68">
        <f>IF(marca=inf,D18*$C$4,"erro")</f>
        <v>1</v>
      </c>
      <c r="D18" s="69">
        <f>SUM(D7:D17)</f>
        <v>1</v>
      </c>
      <c r="E18" s="47"/>
      <c r="F18" s="39"/>
      <c r="G18" s="40"/>
      <c r="H18" s="39"/>
      <c r="I18" s="39"/>
      <c r="J18" s="39"/>
      <c r="K18" s="39"/>
      <c r="L18" s="39"/>
    </row>
    <row r="19" spans="1:12" ht="15.75" thickTop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2" x14ac:dyDescent="0.25">
      <c r="A20" s="51"/>
      <c r="B20" s="52"/>
      <c r="C20" s="53"/>
      <c r="D20" s="53"/>
      <c r="E20" s="53"/>
      <c r="F20" s="53"/>
      <c r="G20" s="53"/>
      <c r="H20" s="39"/>
      <c r="I20" s="39"/>
      <c r="J20" s="39"/>
      <c r="K20" s="39"/>
      <c r="L20" s="39"/>
    </row>
    <row r="21" spans="1:12" x14ac:dyDescent="0.25">
      <c r="A21" s="51"/>
      <c r="B21" s="87" t="s">
        <v>158</v>
      </c>
      <c r="C21" s="86"/>
      <c r="D21" s="86"/>
      <c r="E21" s="55"/>
      <c r="F21" s="55"/>
      <c r="G21" s="55"/>
      <c r="H21" s="39"/>
      <c r="I21" s="39"/>
      <c r="J21" s="39"/>
      <c r="K21" s="39"/>
      <c r="L21" s="39"/>
    </row>
    <row r="22" spans="1:12" x14ac:dyDescent="0.25">
      <c r="A22" s="51"/>
      <c r="B22" s="54"/>
      <c r="C22" s="55"/>
      <c r="D22" s="55"/>
      <c r="E22" s="55"/>
      <c r="F22" s="55"/>
      <c r="G22" s="55"/>
      <c r="H22" s="39"/>
      <c r="I22" s="39"/>
      <c r="J22" s="39"/>
      <c r="K22" s="39"/>
      <c r="L22" s="39"/>
    </row>
    <row r="23" spans="1:12" x14ac:dyDescent="0.25">
      <c r="A23" s="51"/>
      <c r="B23" s="48" t="s">
        <v>156</v>
      </c>
      <c r="C23" s="88">
        <f>'PREVISAO-DE-CUSTOS'!C4</f>
        <v>8000</v>
      </c>
      <c r="D23" s="89"/>
      <c r="E23" s="55"/>
      <c r="F23" s="55"/>
      <c r="G23" s="55"/>
      <c r="H23" s="39"/>
      <c r="I23" s="39"/>
      <c r="J23" s="39"/>
      <c r="K23" s="39"/>
      <c r="L23" s="39"/>
    </row>
    <row r="24" spans="1:12" x14ac:dyDescent="0.25">
      <c r="A24" s="51"/>
      <c r="B24" s="48" t="s">
        <v>160</v>
      </c>
      <c r="C24" s="88">
        <f>C18</f>
        <v>1</v>
      </c>
      <c r="D24" s="90"/>
      <c r="E24" s="55"/>
      <c r="F24" s="55"/>
      <c r="G24" s="55"/>
      <c r="H24" s="39"/>
      <c r="I24" s="39"/>
      <c r="J24" s="39"/>
      <c r="K24" s="39"/>
      <c r="L24" s="39"/>
    </row>
    <row r="25" spans="1:12" x14ac:dyDescent="0.25">
      <c r="A25" s="51"/>
      <c r="B25" s="48" t="s">
        <v>159</v>
      </c>
      <c r="C25" s="88">
        <f>C23-C24</f>
        <v>7999</v>
      </c>
      <c r="D25" s="91"/>
      <c r="E25" s="39"/>
      <c r="F25" s="39"/>
      <c r="G25" s="39"/>
      <c r="H25" s="39"/>
      <c r="I25" s="39"/>
      <c r="J25" s="39"/>
      <c r="K25" s="39"/>
      <c r="L25" s="39"/>
    </row>
    <row r="26" spans="1:12" x14ac:dyDescent="0.25">
      <c r="A26" s="51"/>
      <c r="B26" s="57"/>
      <c r="C26" s="58"/>
      <c r="D26" s="58"/>
      <c r="E26" s="58"/>
      <c r="F26" s="58"/>
      <c r="G26" s="58"/>
      <c r="H26" s="39"/>
      <c r="I26" s="39"/>
      <c r="J26" s="39"/>
      <c r="K26" s="39"/>
      <c r="L26" s="39"/>
    </row>
    <row r="27" spans="1:12" x14ac:dyDescent="0.25">
      <c r="A27" s="51"/>
      <c r="B27" s="56"/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x14ac:dyDescent="0.25">
      <c r="A28" s="39"/>
      <c r="B28" s="155"/>
      <c r="C28" s="155"/>
      <c r="D28" s="155"/>
      <c r="E28" s="155"/>
      <c r="F28" s="155"/>
      <c r="G28" s="39"/>
      <c r="H28" s="39"/>
      <c r="I28" s="39"/>
      <c r="J28" s="39"/>
      <c r="K28" s="39"/>
      <c r="L28" s="39"/>
    </row>
  </sheetData>
  <sheetProtection algorithmName="SHA-512" hashValue="hidjso/swJGTGCnjmWb/GRwprOlv5FT/rn7e3KmtZLVboBGCfdw0igy5lYiSbJH71fBI142Fo+1SQkLQBkAxcA==" saltValue="lwu/L9BPFOgdnWC6y91jgA==" spinCount="100000" sheet="1" formatCells="0" formatColumns="0" formatRows="0" insertColumns="0" insertRows="0" sort="0" autoFilter="0" pivotTables="0"/>
  <mergeCells count="4">
    <mergeCell ref="A1:G1"/>
    <mergeCell ref="J2:L2"/>
    <mergeCell ref="B28:F28"/>
    <mergeCell ref="I7:L7"/>
  </mergeCells>
  <conditionalFormatting sqref="C23:C24">
    <cfRule type="iconSet" priority="3">
      <iconSet>
        <cfvo type="percent" val="0"/>
        <cfvo type="percent" val="33"/>
        <cfvo type="percent" val="67"/>
      </iconSet>
    </cfRule>
  </conditionalFormatting>
  <conditionalFormatting sqref="C25">
    <cfRule type="cellIs" dxfId="0" priority="2" operator="lessThan">
      <formula>0</formula>
    </cfRule>
    <cfRule type="iconSet" priority="1">
      <iconSet iconSet="3Symbols2">
        <cfvo type="percent" val="0"/>
        <cfvo type="percent" val="33"/>
        <cfvo type="percent" val="67"/>
      </iconSet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B321-7B13-4B55-924C-CF1D2C5A6037}">
  <dimension ref="B1:B166"/>
  <sheetViews>
    <sheetView showGridLines="0" workbookViewId="0"/>
  </sheetViews>
  <sheetFormatPr defaultRowHeight="15.75" x14ac:dyDescent="0.25"/>
  <cols>
    <col min="1" max="1" width="9.140625" style="35"/>
    <col min="2" max="2" width="132.85546875" style="74" customWidth="1"/>
    <col min="3" max="16384" width="9.140625" style="35"/>
  </cols>
  <sheetData>
    <row r="1" spans="2:2" ht="43.5" customHeight="1" x14ac:dyDescent="0.25"/>
    <row r="2" spans="2:2" s="76" customFormat="1" ht="20.25" x14ac:dyDescent="0.3">
      <c r="B2" s="75" t="s">
        <v>130</v>
      </c>
    </row>
    <row r="3" spans="2:2" s="76" customFormat="1" ht="25.5" customHeight="1" x14ac:dyDescent="0.25">
      <c r="B3" s="77" t="s">
        <v>131</v>
      </c>
    </row>
    <row r="4" spans="2:2" s="76" customFormat="1" x14ac:dyDescent="0.25">
      <c r="B4" s="78" t="s">
        <v>132</v>
      </c>
    </row>
    <row r="5" spans="2:2" s="76" customFormat="1" x14ac:dyDescent="0.25">
      <c r="B5" s="78" t="s">
        <v>133</v>
      </c>
    </row>
    <row r="6" spans="2:2" s="76" customFormat="1" x14ac:dyDescent="0.25">
      <c r="B6" s="78" t="s">
        <v>134</v>
      </c>
    </row>
    <row r="7" spans="2:2" s="76" customFormat="1" x14ac:dyDescent="0.25">
      <c r="B7" s="78" t="s">
        <v>135</v>
      </c>
    </row>
    <row r="8" spans="2:2" s="76" customFormat="1" x14ac:dyDescent="0.25">
      <c r="B8" s="79" t="s">
        <v>154</v>
      </c>
    </row>
    <row r="9" spans="2:2" s="76" customFormat="1" x14ac:dyDescent="0.25">
      <c r="B9" s="80"/>
    </row>
    <row r="10" spans="2:2" s="76" customFormat="1" x14ac:dyDescent="0.25">
      <c r="B10" s="81" t="s">
        <v>1</v>
      </c>
    </row>
    <row r="11" spans="2:2" s="76" customFormat="1" ht="33" x14ac:dyDescent="0.45">
      <c r="B11" s="82" t="s">
        <v>142</v>
      </c>
    </row>
    <row r="12" spans="2:2" s="76" customFormat="1" x14ac:dyDescent="0.25">
      <c r="B12" s="81" t="s">
        <v>153</v>
      </c>
    </row>
    <row r="13" spans="2:2" s="76" customFormat="1" ht="20.25" x14ac:dyDescent="0.3">
      <c r="B13" s="75" t="s">
        <v>136</v>
      </c>
    </row>
    <row r="14" spans="2:2" s="76" customFormat="1" ht="25.5" customHeight="1" x14ac:dyDescent="0.25">
      <c r="B14" s="77" t="s">
        <v>131</v>
      </c>
    </row>
    <row r="15" spans="2:2" s="76" customFormat="1" x14ac:dyDescent="0.25">
      <c r="B15" s="83" t="s">
        <v>137</v>
      </c>
    </row>
    <row r="16" spans="2:2" s="76" customFormat="1" x14ac:dyDescent="0.25">
      <c r="B16" s="83" t="s">
        <v>138</v>
      </c>
    </row>
    <row r="17" spans="2:2" s="76" customFormat="1" x14ac:dyDescent="0.25">
      <c r="B17" s="83" t="s">
        <v>139</v>
      </c>
    </row>
    <row r="18" spans="2:2" s="76" customFormat="1" x14ac:dyDescent="0.25">
      <c r="B18" s="83" t="s">
        <v>140</v>
      </c>
    </row>
    <row r="19" spans="2:2" s="76" customFormat="1" x14ac:dyDescent="0.25">
      <c r="B19" s="84" t="s">
        <v>66</v>
      </c>
    </row>
    <row r="20" spans="2:2" s="76" customFormat="1" x14ac:dyDescent="0.25">
      <c r="B20" s="85" t="s">
        <v>141</v>
      </c>
    </row>
    <row r="21" spans="2:2" s="76" customFormat="1" x14ac:dyDescent="0.25">
      <c r="B21" s="84" t="s">
        <v>66</v>
      </c>
    </row>
    <row r="22" spans="2:2" s="76" customFormat="1" x14ac:dyDescent="0.25">
      <c r="B22" s="80"/>
    </row>
    <row r="23" spans="2:2" s="76" customFormat="1" x14ac:dyDescent="0.25">
      <c r="B23" s="80"/>
    </row>
    <row r="24" spans="2:2" s="76" customFormat="1" x14ac:dyDescent="0.25">
      <c r="B24" s="80"/>
    </row>
    <row r="25" spans="2:2" s="76" customFormat="1" x14ac:dyDescent="0.25">
      <c r="B25" s="80"/>
    </row>
    <row r="26" spans="2:2" s="76" customFormat="1" x14ac:dyDescent="0.25">
      <c r="B26" s="80"/>
    </row>
    <row r="27" spans="2:2" s="76" customFormat="1" x14ac:dyDescent="0.25">
      <c r="B27" s="80"/>
    </row>
    <row r="28" spans="2:2" s="76" customFormat="1" x14ac:dyDescent="0.25">
      <c r="B28" s="80"/>
    </row>
    <row r="29" spans="2:2" s="76" customFormat="1" x14ac:dyDescent="0.25">
      <c r="B29" s="80"/>
    </row>
    <row r="30" spans="2:2" s="76" customFormat="1" x14ac:dyDescent="0.25">
      <c r="B30" s="80"/>
    </row>
    <row r="31" spans="2:2" s="76" customFormat="1" x14ac:dyDescent="0.25">
      <c r="B31" s="80"/>
    </row>
    <row r="32" spans="2:2" s="76" customFormat="1" x14ac:dyDescent="0.25">
      <c r="B32" s="80"/>
    </row>
    <row r="33" spans="2:2" s="76" customFormat="1" x14ac:dyDescent="0.25">
      <c r="B33" s="80"/>
    </row>
    <row r="34" spans="2:2" s="76" customFormat="1" x14ac:dyDescent="0.25">
      <c r="B34" s="80"/>
    </row>
    <row r="35" spans="2:2" s="76" customFormat="1" x14ac:dyDescent="0.25">
      <c r="B35" s="80"/>
    </row>
    <row r="36" spans="2:2" s="76" customFormat="1" x14ac:dyDescent="0.25">
      <c r="B36" s="80"/>
    </row>
    <row r="37" spans="2:2" s="76" customFormat="1" x14ac:dyDescent="0.25">
      <c r="B37" s="80"/>
    </row>
    <row r="38" spans="2:2" s="76" customFormat="1" x14ac:dyDescent="0.25">
      <c r="B38" s="80"/>
    </row>
    <row r="39" spans="2:2" s="76" customFormat="1" x14ac:dyDescent="0.25">
      <c r="B39" s="80"/>
    </row>
    <row r="40" spans="2:2" s="76" customFormat="1" x14ac:dyDescent="0.25">
      <c r="B40" s="80"/>
    </row>
    <row r="41" spans="2:2" s="76" customFormat="1" x14ac:dyDescent="0.25">
      <c r="B41" s="80"/>
    </row>
    <row r="42" spans="2:2" s="76" customFormat="1" x14ac:dyDescent="0.25">
      <c r="B42" s="80"/>
    </row>
    <row r="43" spans="2:2" s="76" customFormat="1" x14ac:dyDescent="0.25">
      <c r="B43" s="80"/>
    </row>
    <row r="44" spans="2:2" s="76" customFormat="1" x14ac:dyDescent="0.25">
      <c r="B44" s="80"/>
    </row>
    <row r="45" spans="2:2" s="76" customFormat="1" x14ac:dyDescent="0.25">
      <c r="B45" s="80"/>
    </row>
    <row r="46" spans="2:2" s="76" customFormat="1" x14ac:dyDescent="0.25">
      <c r="B46" s="80"/>
    </row>
    <row r="47" spans="2:2" s="76" customFormat="1" x14ac:dyDescent="0.25">
      <c r="B47" s="80"/>
    </row>
    <row r="48" spans="2:2" s="76" customFormat="1" x14ac:dyDescent="0.25">
      <c r="B48" s="80"/>
    </row>
    <row r="49" spans="2:2" s="76" customFormat="1" x14ac:dyDescent="0.25">
      <c r="B49" s="80"/>
    </row>
    <row r="50" spans="2:2" s="76" customFormat="1" x14ac:dyDescent="0.25">
      <c r="B50" s="80"/>
    </row>
    <row r="51" spans="2:2" s="76" customFormat="1" x14ac:dyDescent="0.25">
      <c r="B51" s="80"/>
    </row>
    <row r="52" spans="2:2" s="76" customFormat="1" x14ac:dyDescent="0.25">
      <c r="B52" s="80"/>
    </row>
    <row r="53" spans="2:2" s="76" customFormat="1" x14ac:dyDescent="0.25">
      <c r="B53" s="80"/>
    </row>
    <row r="54" spans="2:2" s="76" customFormat="1" x14ac:dyDescent="0.25">
      <c r="B54" s="80"/>
    </row>
    <row r="55" spans="2:2" s="76" customFormat="1" x14ac:dyDescent="0.25">
      <c r="B55" s="80"/>
    </row>
    <row r="56" spans="2:2" s="76" customFormat="1" x14ac:dyDescent="0.25">
      <c r="B56" s="80"/>
    </row>
    <row r="57" spans="2:2" s="76" customFormat="1" x14ac:dyDescent="0.25">
      <c r="B57" s="80"/>
    </row>
    <row r="58" spans="2:2" s="76" customFormat="1" x14ac:dyDescent="0.25">
      <c r="B58" s="80"/>
    </row>
    <row r="59" spans="2:2" s="76" customFormat="1" x14ac:dyDescent="0.25">
      <c r="B59" s="80"/>
    </row>
    <row r="60" spans="2:2" s="76" customFormat="1" x14ac:dyDescent="0.25">
      <c r="B60" s="80"/>
    </row>
    <row r="61" spans="2:2" s="76" customFormat="1" x14ac:dyDescent="0.25">
      <c r="B61" s="80"/>
    </row>
    <row r="62" spans="2:2" s="76" customFormat="1" x14ac:dyDescent="0.25">
      <c r="B62" s="80"/>
    </row>
    <row r="63" spans="2:2" s="76" customFormat="1" x14ac:dyDescent="0.25">
      <c r="B63" s="80"/>
    </row>
    <row r="64" spans="2:2" s="76" customFormat="1" x14ac:dyDescent="0.25">
      <c r="B64" s="80"/>
    </row>
    <row r="65" spans="2:2" s="76" customFormat="1" x14ac:dyDescent="0.25">
      <c r="B65" s="80"/>
    </row>
    <row r="66" spans="2:2" s="76" customFormat="1" x14ac:dyDescent="0.25">
      <c r="B66" s="80"/>
    </row>
    <row r="67" spans="2:2" s="76" customFormat="1" x14ac:dyDescent="0.25">
      <c r="B67" s="80"/>
    </row>
    <row r="68" spans="2:2" s="76" customFormat="1" x14ac:dyDescent="0.25">
      <c r="B68" s="80"/>
    </row>
    <row r="69" spans="2:2" s="76" customFormat="1" x14ac:dyDescent="0.25">
      <c r="B69" s="80"/>
    </row>
    <row r="70" spans="2:2" s="76" customFormat="1" x14ac:dyDescent="0.25">
      <c r="B70" s="80"/>
    </row>
    <row r="71" spans="2:2" s="76" customFormat="1" x14ac:dyDescent="0.25">
      <c r="B71" s="80"/>
    </row>
    <row r="72" spans="2:2" s="76" customFormat="1" x14ac:dyDescent="0.25">
      <c r="B72" s="80"/>
    </row>
    <row r="73" spans="2:2" s="76" customFormat="1" x14ac:dyDescent="0.25">
      <c r="B73" s="80"/>
    </row>
    <row r="74" spans="2:2" s="76" customFormat="1" x14ac:dyDescent="0.25">
      <c r="B74" s="80"/>
    </row>
    <row r="75" spans="2:2" s="76" customFormat="1" x14ac:dyDescent="0.25">
      <c r="B75" s="80"/>
    </row>
    <row r="76" spans="2:2" s="76" customFormat="1" x14ac:dyDescent="0.25">
      <c r="B76" s="80"/>
    </row>
    <row r="77" spans="2:2" s="76" customFormat="1" x14ac:dyDescent="0.25">
      <c r="B77" s="80"/>
    </row>
    <row r="78" spans="2:2" s="76" customFormat="1" x14ac:dyDescent="0.25">
      <c r="B78" s="80"/>
    </row>
    <row r="79" spans="2:2" s="76" customFormat="1" x14ac:dyDescent="0.25">
      <c r="B79" s="80"/>
    </row>
    <row r="80" spans="2:2" s="76" customFormat="1" x14ac:dyDescent="0.25">
      <c r="B80" s="80"/>
    </row>
    <row r="81" spans="2:2" s="76" customFormat="1" x14ac:dyDescent="0.25">
      <c r="B81" s="80"/>
    </row>
    <row r="82" spans="2:2" s="76" customFormat="1" x14ac:dyDescent="0.25">
      <c r="B82" s="80"/>
    </row>
    <row r="83" spans="2:2" s="76" customFormat="1" x14ac:dyDescent="0.25">
      <c r="B83" s="80"/>
    </row>
    <row r="84" spans="2:2" s="76" customFormat="1" x14ac:dyDescent="0.25">
      <c r="B84" s="80"/>
    </row>
    <row r="85" spans="2:2" s="76" customFormat="1" x14ac:dyDescent="0.25">
      <c r="B85" s="80"/>
    </row>
    <row r="86" spans="2:2" s="76" customFormat="1" x14ac:dyDescent="0.25">
      <c r="B86" s="80"/>
    </row>
    <row r="87" spans="2:2" s="76" customFormat="1" x14ac:dyDescent="0.25">
      <c r="B87" s="80"/>
    </row>
    <row r="88" spans="2:2" s="76" customFormat="1" x14ac:dyDescent="0.25">
      <c r="B88" s="80"/>
    </row>
    <row r="89" spans="2:2" s="76" customFormat="1" x14ac:dyDescent="0.25">
      <c r="B89" s="80"/>
    </row>
    <row r="90" spans="2:2" s="76" customFormat="1" x14ac:dyDescent="0.25">
      <c r="B90" s="80"/>
    </row>
    <row r="91" spans="2:2" s="76" customFormat="1" x14ac:dyDescent="0.25">
      <c r="B91" s="80"/>
    </row>
    <row r="92" spans="2:2" s="76" customFormat="1" x14ac:dyDescent="0.25">
      <c r="B92" s="80"/>
    </row>
    <row r="93" spans="2:2" s="76" customFormat="1" x14ac:dyDescent="0.25">
      <c r="B93" s="80"/>
    </row>
    <row r="94" spans="2:2" s="76" customFormat="1" x14ac:dyDescent="0.25">
      <c r="B94" s="80"/>
    </row>
    <row r="95" spans="2:2" s="76" customFormat="1" x14ac:dyDescent="0.25">
      <c r="B95" s="80"/>
    </row>
    <row r="96" spans="2:2" s="76" customFormat="1" x14ac:dyDescent="0.25">
      <c r="B96" s="80"/>
    </row>
    <row r="97" spans="2:2" s="76" customFormat="1" x14ac:dyDescent="0.25">
      <c r="B97" s="80"/>
    </row>
    <row r="98" spans="2:2" s="76" customFormat="1" x14ac:dyDescent="0.25">
      <c r="B98" s="80"/>
    </row>
    <row r="99" spans="2:2" s="76" customFormat="1" x14ac:dyDescent="0.25">
      <c r="B99" s="80"/>
    </row>
    <row r="100" spans="2:2" s="76" customFormat="1" x14ac:dyDescent="0.25">
      <c r="B100" s="80"/>
    </row>
    <row r="101" spans="2:2" s="76" customFormat="1" x14ac:dyDescent="0.25">
      <c r="B101" s="80"/>
    </row>
    <row r="102" spans="2:2" s="76" customFormat="1" x14ac:dyDescent="0.25">
      <c r="B102" s="80"/>
    </row>
    <row r="103" spans="2:2" s="76" customFormat="1" x14ac:dyDescent="0.25">
      <c r="B103" s="80"/>
    </row>
    <row r="104" spans="2:2" s="76" customFormat="1" x14ac:dyDescent="0.25">
      <c r="B104" s="80"/>
    </row>
    <row r="105" spans="2:2" s="76" customFormat="1" x14ac:dyDescent="0.25">
      <c r="B105" s="80"/>
    </row>
    <row r="106" spans="2:2" s="76" customFormat="1" x14ac:dyDescent="0.25">
      <c r="B106" s="80"/>
    </row>
    <row r="107" spans="2:2" s="76" customFormat="1" x14ac:dyDescent="0.25">
      <c r="B107" s="80"/>
    </row>
    <row r="108" spans="2:2" s="76" customFormat="1" x14ac:dyDescent="0.25">
      <c r="B108" s="80"/>
    </row>
    <row r="109" spans="2:2" s="76" customFormat="1" x14ac:dyDescent="0.25">
      <c r="B109" s="80"/>
    </row>
    <row r="110" spans="2:2" s="76" customFormat="1" x14ac:dyDescent="0.25">
      <c r="B110" s="80"/>
    </row>
    <row r="111" spans="2:2" s="76" customFormat="1" x14ac:dyDescent="0.25">
      <c r="B111" s="80"/>
    </row>
    <row r="112" spans="2:2" s="76" customFormat="1" x14ac:dyDescent="0.25">
      <c r="B112" s="80"/>
    </row>
    <row r="113" spans="2:2" s="76" customFormat="1" x14ac:dyDescent="0.25">
      <c r="B113" s="80"/>
    </row>
    <row r="114" spans="2:2" s="76" customFormat="1" x14ac:dyDescent="0.25">
      <c r="B114" s="80"/>
    </row>
    <row r="115" spans="2:2" s="76" customFormat="1" x14ac:dyDescent="0.25">
      <c r="B115" s="80"/>
    </row>
    <row r="116" spans="2:2" s="76" customFormat="1" x14ac:dyDescent="0.25">
      <c r="B116" s="80"/>
    </row>
    <row r="117" spans="2:2" s="76" customFormat="1" x14ac:dyDescent="0.25">
      <c r="B117" s="80"/>
    </row>
    <row r="118" spans="2:2" s="76" customFormat="1" x14ac:dyDescent="0.25">
      <c r="B118" s="80"/>
    </row>
    <row r="119" spans="2:2" s="76" customFormat="1" x14ac:dyDescent="0.25">
      <c r="B119" s="80"/>
    </row>
    <row r="120" spans="2:2" s="76" customFormat="1" x14ac:dyDescent="0.25">
      <c r="B120" s="80"/>
    </row>
    <row r="121" spans="2:2" s="76" customFormat="1" x14ac:dyDescent="0.25">
      <c r="B121" s="80"/>
    </row>
    <row r="122" spans="2:2" s="76" customFormat="1" x14ac:dyDescent="0.25">
      <c r="B122" s="80"/>
    </row>
    <row r="123" spans="2:2" s="76" customFormat="1" x14ac:dyDescent="0.25">
      <c r="B123" s="80"/>
    </row>
    <row r="124" spans="2:2" s="76" customFormat="1" x14ac:dyDescent="0.25">
      <c r="B124" s="80"/>
    </row>
    <row r="125" spans="2:2" s="76" customFormat="1" x14ac:dyDescent="0.25">
      <c r="B125" s="80"/>
    </row>
    <row r="126" spans="2:2" s="76" customFormat="1" x14ac:dyDescent="0.25">
      <c r="B126" s="80"/>
    </row>
    <row r="127" spans="2:2" s="76" customFormat="1" x14ac:dyDescent="0.25">
      <c r="B127" s="80"/>
    </row>
    <row r="128" spans="2:2" s="76" customFormat="1" x14ac:dyDescent="0.25">
      <c r="B128" s="80"/>
    </row>
    <row r="129" spans="2:2" s="76" customFormat="1" x14ac:dyDescent="0.25">
      <c r="B129" s="80"/>
    </row>
    <row r="130" spans="2:2" s="76" customFormat="1" x14ac:dyDescent="0.25">
      <c r="B130" s="80"/>
    </row>
    <row r="131" spans="2:2" s="76" customFormat="1" x14ac:dyDescent="0.25">
      <c r="B131" s="80"/>
    </row>
    <row r="132" spans="2:2" s="76" customFormat="1" x14ac:dyDescent="0.25">
      <c r="B132" s="80"/>
    </row>
    <row r="133" spans="2:2" s="76" customFormat="1" x14ac:dyDescent="0.25">
      <c r="B133" s="80"/>
    </row>
    <row r="134" spans="2:2" s="76" customFormat="1" x14ac:dyDescent="0.25">
      <c r="B134" s="80"/>
    </row>
    <row r="135" spans="2:2" s="76" customFormat="1" x14ac:dyDescent="0.25">
      <c r="B135" s="80"/>
    </row>
    <row r="136" spans="2:2" s="76" customFormat="1" x14ac:dyDescent="0.25">
      <c r="B136" s="80"/>
    </row>
    <row r="137" spans="2:2" s="76" customFormat="1" x14ac:dyDescent="0.25">
      <c r="B137" s="80"/>
    </row>
    <row r="138" spans="2:2" s="76" customFormat="1" x14ac:dyDescent="0.25">
      <c r="B138" s="80"/>
    </row>
    <row r="139" spans="2:2" s="76" customFormat="1" x14ac:dyDescent="0.25">
      <c r="B139" s="80"/>
    </row>
    <row r="140" spans="2:2" s="76" customFormat="1" x14ac:dyDescent="0.25">
      <c r="B140" s="80"/>
    </row>
    <row r="141" spans="2:2" s="76" customFormat="1" x14ac:dyDescent="0.25">
      <c r="B141" s="80"/>
    </row>
    <row r="142" spans="2:2" s="76" customFormat="1" x14ac:dyDescent="0.25">
      <c r="B142" s="80"/>
    </row>
    <row r="143" spans="2:2" s="76" customFormat="1" x14ac:dyDescent="0.25">
      <c r="B143" s="80"/>
    </row>
    <row r="144" spans="2:2" s="76" customFormat="1" x14ac:dyDescent="0.25">
      <c r="B144" s="80"/>
    </row>
    <row r="145" spans="2:2" s="76" customFormat="1" x14ac:dyDescent="0.25">
      <c r="B145" s="80"/>
    </row>
    <row r="146" spans="2:2" s="76" customFormat="1" x14ac:dyDescent="0.25">
      <c r="B146" s="80"/>
    </row>
    <row r="147" spans="2:2" s="76" customFormat="1" x14ac:dyDescent="0.25">
      <c r="B147" s="80"/>
    </row>
    <row r="148" spans="2:2" s="76" customFormat="1" x14ac:dyDescent="0.25">
      <c r="B148" s="80"/>
    </row>
    <row r="149" spans="2:2" s="76" customFormat="1" x14ac:dyDescent="0.25">
      <c r="B149" s="80"/>
    </row>
    <row r="150" spans="2:2" s="76" customFormat="1" x14ac:dyDescent="0.25">
      <c r="B150" s="80"/>
    </row>
    <row r="151" spans="2:2" s="76" customFormat="1" x14ac:dyDescent="0.25">
      <c r="B151" s="80"/>
    </row>
    <row r="152" spans="2:2" s="76" customFormat="1" x14ac:dyDescent="0.25">
      <c r="B152" s="80"/>
    </row>
    <row r="153" spans="2:2" s="76" customFormat="1" x14ac:dyDescent="0.25">
      <c r="B153" s="80"/>
    </row>
    <row r="154" spans="2:2" s="76" customFormat="1" x14ac:dyDescent="0.25">
      <c r="B154" s="80"/>
    </row>
    <row r="155" spans="2:2" s="76" customFormat="1" x14ac:dyDescent="0.25">
      <c r="B155" s="80"/>
    </row>
    <row r="156" spans="2:2" s="76" customFormat="1" x14ac:dyDescent="0.25">
      <c r="B156" s="80"/>
    </row>
    <row r="157" spans="2:2" s="76" customFormat="1" x14ac:dyDescent="0.25">
      <c r="B157" s="80"/>
    </row>
    <row r="158" spans="2:2" s="76" customFormat="1" x14ac:dyDescent="0.25">
      <c r="B158" s="80"/>
    </row>
    <row r="159" spans="2:2" s="76" customFormat="1" x14ac:dyDescent="0.25">
      <c r="B159" s="80"/>
    </row>
    <row r="160" spans="2:2" s="76" customFormat="1" x14ac:dyDescent="0.25">
      <c r="B160" s="80"/>
    </row>
    <row r="161" spans="2:2" s="76" customFormat="1" x14ac:dyDescent="0.25">
      <c r="B161" s="80"/>
    </row>
    <row r="162" spans="2:2" s="76" customFormat="1" x14ac:dyDescent="0.25">
      <c r="B162" s="80"/>
    </row>
    <row r="163" spans="2:2" s="76" customFormat="1" x14ac:dyDescent="0.25">
      <c r="B163" s="80"/>
    </row>
    <row r="164" spans="2:2" s="76" customFormat="1" x14ac:dyDescent="0.25">
      <c r="B164" s="80"/>
    </row>
    <row r="165" spans="2:2" s="76" customFormat="1" x14ac:dyDescent="0.25">
      <c r="B165" s="80"/>
    </row>
    <row r="166" spans="2:2" s="76" customFormat="1" x14ac:dyDescent="0.25">
      <c r="B166" s="80"/>
    </row>
  </sheetData>
  <sheetProtection algorithmName="SHA-512" hashValue="OAor4b15LfUAQwzftc4lRb+UpZm3oAebcVqsOVishgWjvwgAS4Os98EnUVizaCuTUmIUfArn2TRGZ3jWwDYOtQ==" saltValue="d+XZL6LCqRGGAJhY/BvMzA==" spinCount="100000" sheet="1" objects="1" scenarios="1" selectLockedCells="1"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PREVISAO-DE-CUSTOS</vt:lpstr>
      <vt:lpstr>DESPESAS</vt:lpstr>
      <vt:lpstr>CUSTOS-REAIS</vt:lpstr>
      <vt:lpstr>info</vt:lpstr>
      <vt:lpstr>I7I</vt:lpstr>
      <vt:lpstr>inf</vt:lpstr>
      <vt:lpstr>marca</vt:lpstr>
      <vt:lpstr>plan1</vt:lpstr>
      <vt:lpstr>tabela1</vt:lpstr>
      <vt:lpstr>tabsite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Edivaldo</dc:creator>
  <cp:lastModifiedBy>Edivaldo</cp:lastModifiedBy>
  <dcterms:created xsi:type="dcterms:W3CDTF">2020-09-23T13:06:17Z</dcterms:created>
  <dcterms:modified xsi:type="dcterms:W3CDTF">2020-09-23T18:55:36Z</dcterms:modified>
</cp:coreProperties>
</file>