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ivaldo\Desktop\PACOTE-de-PLANILHAS - GREICE\"/>
    </mc:Choice>
  </mc:AlternateContent>
  <xr:revisionPtr revIDLastSave="0" documentId="13_ncr:1_{79D21D1D-D694-4848-A583-4124981A48FF}" xr6:coauthVersionLast="28" xr6:coauthVersionMax="28" xr10:uidLastSave="{00000000-0000-0000-0000-000000000000}"/>
  <bookViews>
    <workbookView xWindow="360" yWindow="75" windowWidth="14355" windowHeight="6465" xr2:uid="{00000000-000D-0000-FFFF-FFFF00000000}"/>
  </bookViews>
  <sheets>
    <sheet name="Custo-Produto" sheetId="1" r:id="rId1"/>
    <sheet name="info" sheetId="2" state="hidden" r:id="rId2"/>
    <sheet name="VER MAIS PLANILHAS" sheetId="4" state="hidden" r:id="rId3"/>
    <sheet name="Plan3" sheetId="3" state="hidden" r:id="rId4"/>
  </sheets>
  <definedNames>
    <definedName name="tab">info!$B$9</definedName>
  </definedNames>
  <calcPr calcId="171027"/>
</workbook>
</file>

<file path=xl/calcChain.xml><?xml version="1.0" encoding="utf-8"?>
<calcChain xmlns="http://schemas.openxmlformats.org/spreadsheetml/2006/main">
  <c r="B7" i="1" l="1"/>
  <c r="I17" i="1"/>
  <c r="I18" i="1"/>
  <c r="I19" i="1"/>
  <c r="I20" i="1"/>
  <c r="I21" i="1"/>
  <c r="I22" i="1"/>
  <c r="I23" i="1"/>
  <c r="L21" i="1"/>
  <c r="L22" i="1"/>
  <c r="L23" i="1"/>
  <c r="H19" i="1"/>
  <c r="K19" i="1" s="1"/>
  <c r="I8" i="1"/>
  <c r="H23" i="1"/>
  <c r="K23" i="1" s="1"/>
  <c r="H18" i="1"/>
  <c r="K18" i="1" s="1"/>
  <c r="H20" i="1"/>
  <c r="K20" i="1" s="1"/>
  <c r="H21" i="1"/>
  <c r="K21" i="1" s="1"/>
  <c r="H22" i="1"/>
  <c r="K22" i="1" s="1"/>
  <c r="H17" i="1"/>
  <c r="K17" i="1" s="1"/>
  <c r="B8" i="1" l="1"/>
  <c r="B9" i="1" s="1"/>
  <c r="I7" i="1" s="1"/>
  <c r="H9" i="1" s="1"/>
  <c r="B11" i="1" s="1"/>
  <c r="L19" i="1"/>
  <c r="L17" i="1"/>
  <c r="L18" i="1"/>
  <c r="L20" i="1"/>
  <c r="L14" i="1" l="1"/>
  <c r="J12" i="1"/>
  <c r="L9" i="1" l="1"/>
  <c r="L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Moeda Local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Moeda Local</t>
        </r>
      </text>
    </comment>
    <comment ref="B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Moeda Local</t>
        </r>
      </text>
    </comment>
    <comment ref="B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Moeda Local</t>
        </r>
      </text>
    </comment>
    <comment ref="B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Moeda Local</t>
        </r>
      </text>
    </comment>
    <comment ref="B8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Já convertido em Moeda Local</t>
        </r>
      </text>
    </comment>
    <comment ref="G8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Em moeda Local</t>
        </r>
      </text>
    </comment>
    <comment ref="B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Já convertido em Moeda Local</t>
        </r>
      </text>
    </comment>
    <comment ref="B11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Já convertido em Moeda Local</t>
        </r>
      </text>
    </comment>
    <comment ref="H1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Não digite nada Nesta Coluna. As células já estão preenchidas com fórmulas</t>
        </r>
      </text>
    </comment>
    <comment ref="I16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Não digite nada Nesta Coluna. As células já estão preenchidas com fórmulas</t>
        </r>
      </text>
    </comment>
    <comment ref="J16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Nesta Coluna digite o percentual do imposto que se aplica ao item</t>
        </r>
      </text>
    </comment>
    <comment ref="K16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Não digite nada Nesta Coluna. As células já estão preenchidas com fórmulas</t>
        </r>
      </text>
    </comment>
    <comment ref="L16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Não digite nada Nesta Coluna. As células já estão preenchidas com fórmulas</t>
        </r>
      </text>
    </comment>
  </commentList>
</comments>
</file>

<file path=xl/sharedStrings.xml><?xml version="1.0" encoding="utf-8"?>
<sst xmlns="http://schemas.openxmlformats.org/spreadsheetml/2006/main" count="97" uniqueCount="92">
  <si>
    <t>Matéria Prima</t>
  </si>
  <si>
    <t>Código</t>
  </si>
  <si>
    <t>Unidade de Medida</t>
  </si>
  <si>
    <t>Moeda</t>
  </si>
  <si>
    <t>Produto Final</t>
  </si>
  <si>
    <t>Nome do Produto</t>
  </si>
  <si>
    <t>Código do Produto</t>
  </si>
  <si>
    <t>Valor do Produto</t>
  </si>
  <si>
    <t>kg</t>
  </si>
  <si>
    <t>D</t>
  </si>
  <si>
    <t>R</t>
  </si>
  <si>
    <t>E</t>
  </si>
  <si>
    <t>Legenda</t>
  </si>
  <si>
    <t>Real</t>
  </si>
  <si>
    <t>Dolar</t>
  </si>
  <si>
    <t>Euro</t>
  </si>
  <si>
    <t>Peso</t>
  </si>
  <si>
    <t>DATA</t>
  </si>
  <si>
    <t>Custo de Energia Elétrica</t>
  </si>
  <si>
    <t>Custo de Equipamentos</t>
  </si>
  <si>
    <t>Custo de Mão de Obra</t>
  </si>
  <si>
    <t>Custos Adicionais</t>
  </si>
  <si>
    <t>r</t>
  </si>
  <si>
    <t>Preço2</t>
  </si>
  <si>
    <t>Medida</t>
  </si>
  <si>
    <t>Conversão de moeda</t>
  </si>
  <si>
    <t>Custo em moeda Local</t>
  </si>
  <si>
    <t>prod001</t>
  </si>
  <si>
    <t>KG</t>
  </si>
  <si>
    <t>Margem de Lucro</t>
  </si>
  <si>
    <t>Imposto em %</t>
  </si>
  <si>
    <t>Valor do Imposto</t>
  </si>
  <si>
    <t>Moeda Local</t>
  </si>
  <si>
    <t>Cotações do Dia</t>
  </si>
  <si>
    <t>QTDE</t>
  </si>
  <si>
    <t>Espessuras: L/A/C</t>
  </si>
  <si>
    <t>g</t>
  </si>
  <si>
    <t>FER222</t>
  </si>
  <si>
    <t>Custo Deste Item em Moeda Local Com Impostos do Item</t>
  </si>
  <si>
    <t>Custo Total + Impostos</t>
  </si>
  <si>
    <t>Custo do Produto</t>
  </si>
  <si>
    <t>Tabela de Custo na Fabricação de Produto</t>
  </si>
  <si>
    <t>Custo da Materia Prima</t>
  </si>
  <si>
    <t>Custo Operacional</t>
  </si>
  <si>
    <t>Valor Total</t>
  </si>
  <si>
    <t>Taxas em %</t>
  </si>
  <si>
    <t>Taxas em $</t>
  </si>
  <si>
    <t>Total Impostos + Taxas</t>
  </si>
  <si>
    <t>Custo Total de Fabricação</t>
  </si>
  <si>
    <t>TESTE de Chocolate Com leite e Frutas Recheio de</t>
  </si>
  <si>
    <t>desenvolvida por</t>
  </si>
  <si>
    <t>www.tudoexcel.com.br</t>
  </si>
  <si>
    <t>Quantidade a Ser Fabricada</t>
  </si>
  <si>
    <t>Obter Ajuda</t>
  </si>
  <si>
    <t>Preço Total do Item</t>
  </si>
  <si>
    <t>d</t>
  </si>
  <si>
    <t>Farinha de Trigo</t>
  </si>
  <si>
    <t>Fermento teste</t>
  </si>
  <si>
    <t>wwq21</t>
  </si>
  <si>
    <t>Manteiga Importada</t>
  </si>
  <si>
    <t>Planilha de Controle de Estoque</t>
  </si>
  <si>
    <t>Planilha de Fluxo de Caixa</t>
  </si>
  <si>
    <t>Calcula as entrada e saída de recursos do caixa, pode ser utilizada por empresas e pessoas físicas, tem vários recursos</t>
  </si>
  <si>
    <t>Planilha de Cotação de Preços</t>
  </si>
  <si>
    <t>Planilha de Cadastro de Clientes</t>
  </si>
  <si>
    <t>Cadastra clientes com praticamente todas as opções, nome, contatos, documentos, endereço, etc.</t>
  </si>
  <si>
    <t>Planilha de Custo de Construção e Reformas</t>
  </si>
  <si>
    <t>Calcula os custos de materiais e de mão-de-obra, com análise perfeita e com gráfico</t>
  </si>
  <si>
    <t>Planilha de Orçamento Familiar</t>
  </si>
  <si>
    <t>Planilha de Gerenciamento de Vendas</t>
  </si>
  <si>
    <t>Planilha de Custo de Fabricação de Produtos</t>
  </si>
  <si>
    <t>Calcula o custo de um produto a ser fabricado, tem conversão de moeda, taxas e impostos, custo de mão-de-obra, custo de componentes, etc.</t>
  </si>
  <si>
    <t>Planilha para Controle de Produtos Perecóveis</t>
  </si>
  <si>
    <t>Controla produtos perecíveis como alimentos, com data de vencimento, estoques máximo e mínimo, aviso de compras, etc</t>
  </si>
  <si>
    <t>Planilha de Gastos Domésticos</t>
  </si>
  <si>
    <t>Gastos domésticos ou gastos pessoais, já vem com praticamente todas as despesas cadastradas. É só alimentar a planilha</t>
  </si>
  <si>
    <t>Planilha de Comissão de Vendas</t>
  </si>
  <si>
    <t xml:space="preserve">Calcula a comissão das vendas para vendedores e afiliados. </t>
  </si>
  <si>
    <t>Planilha para Controle de Débitos de Clientes</t>
  </si>
  <si>
    <t>Controla débitos de clientes que compram a prazo no seu comércio. Faz uma tabela de cadastro com s as dívidas e as parcelas</t>
  </si>
  <si>
    <t>Pacote de Planilhas com 25 Planilhas</t>
  </si>
  <si>
    <t>www.guiadecompra.com</t>
  </si>
  <si>
    <t>Clique nos links para ver as planilhas</t>
  </si>
  <si>
    <t>Clicando nos links das planilhas, você pode comprá-las rapidamente, online e recebê-las por e-mail. Também pode obter ajuda da planilha.</t>
  </si>
  <si>
    <t>Faz o controle de entrada, saída de mercadorias, calcula preço dos itens, tem cadastro por família de itens</t>
  </si>
  <si>
    <t>Faz cotação com até 5 fornecedores, tem uma tabela de análise com os menores preços, muito boa planilha para economizar</t>
  </si>
  <si>
    <t>Planeja os gastos de toda a família, faz um resumo mensal, analisa lucros e prejuízos, etc.</t>
  </si>
  <si>
    <t>Gerencia as vendas por vendedor, por período e por cliente, com análise gráfica do período mensal</t>
  </si>
  <si>
    <t>Pacote imperdível, com todas as planilhas citadas e mais planilhas para organizar suas atividades.</t>
  </si>
  <si>
    <t>Planilhas são a melhor forma de controlar tudo e reduzir custos</t>
  </si>
  <si>
    <t>Você Anuncia, Alguém Compra</t>
  </si>
  <si>
    <t>Todas as planilhas são desenvolvidas com fórmulas, algumas com o formato tabela e outras com macros.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</si>
</sst>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.000_-;\-* #,##0.000_-;_-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FF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FF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u/>
      <sz val="26"/>
      <color theme="10"/>
      <name val="Calibri"/>
      <family val="2"/>
    </font>
    <font>
      <sz val="22"/>
      <color theme="1"/>
      <name val="Calibri"/>
      <family val="2"/>
      <scheme val="minor"/>
    </font>
    <font>
      <u/>
      <sz val="22"/>
      <color theme="10"/>
      <name val="Calibri"/>
      <family val="2"/>
    </font>
    <font>
      <b/>
      <sz val="11"/>
      <color rgb="FFFF0000"/>
      <name val="Calibri"/>
      <family val="2"/>
      <scheme val="minor"/>
    </font>
    <font>
      <b/>
      <i/>
      <u/>
      <sz val="10"/>
      <color theme="4" tint="0.39997558519241921"/>
      <name val="Calibri"/>
      <family val="2"/>
    </font>
    <font>
      <b/>
      <sz val="11"/>
      <color rgb="FF002060"/>
      <name val="Arial"/>
      <family val="2"/>
    </font>
    <font>
      <b/>
      <sz val="10"/>
      <color theme="0"/>
      <name val="Arial"/>
      <family val="2"/>
    </font>
    <font>
      <sz val="10"/>
      <color rgb="FF0070C0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Arial"/>
      <family val="2"/>
    </font>
    <font>
      <b/>
      <sz val="12"/>
      <color rgb="FF002060"/>
      <name val="Arial"/>
      <family val="2"/>
    </font>
    <font>
      <b/>
      <sz val="10"/>
      <color rgb="FF00206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0033CC"/>
      <name val="Arial"/>
      <family val="2"/>
    </font>
    <font>
      <u/>
      <sz val="11"/>
      <color theme="0" tint="-0.1499984740745262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theme="2"/>
      </right>
      <top/>
      <bottom/>
      <diagonal/>
    </border>
    <border>
      <left style="medium">
        <color theme="2"/>
      </left>
      <right style="medium">
        <color theme="2"/>
      </right>
      <top/>
      <bottom/>
      <diagonal/>
    </border>
    <border>
      <left style="medium">
        <color theme="2"/>
      </left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2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15" fillId="0" borderId="0" xfId="9" applyAlignment="1" applyProtection="1"/>
    <xf numFmtId="0" fontId="0" fillId="0" borderId="0" xfId="0" applyProtection="1">
      <protection locked="0" hidden="1"/>
    </xf>
    <xf numFmtId="0" fontId="16" fillId="16" borderId="0" xfId="9" applyFont="1" applyFill="1" applyAlignment="1" applyProtection="1">
      <alignment horizontal="center" vertical="center"/>
      <protection locked="0" hidden="1"/>
    </xf>
    <xf numFmtId="0" fontId="18" fillId="0" borderId="0" xfId="9" applyFont="1" applyAlignment="1" applyProtection="1">
      <alignment horizontal="center"/>
      <protection locked="0" hidden="1"/>
    </xf>
    <xf numFmtId="0" fontId="0" fillId="0" borderId="0" xfId="0" applyProtection="1">
      <protection hidden="1"/>
    </xf>
    <xf numFmtId="0" fontId="17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5" fillId="0" borderId="0" xfId="0" applyFont="1" applyProtection="1">
      <protection hidden="1"/>
    </xf>
    <xf numFmtId="0" fontId="7" fillId="3" borderId="13" xfId="5" applyFont="1" applyBorder="1" applyAlignment="1" applyProtection="1">
      <alignment horizontal="right"/>
    </xf>
    <xf numFmtId="14" fontId="7" fillId="3" borderId="0" xfId="5" applyNumberFormat="1" applyFont="1" applyBorder="1" applyAlignment="1" applyProtection="1"/>
    <xf numFmtId="0" fontId="7" fillId="3" borderId="14" xfId="5" applyFont="1" applyBorder="1" applyAlignment="1" applyProtection="1">
      <alignment horizontal="center"/>
    </xf>
    <xf numFmtId="14" fontId="5" fillId="3" borderId="0" xfId="5" applyNumberFormat="1" applyBorder="1" applyAlignment="1" applyProtection="1">
      <alignment horizontal="center"/>
    </xf>
    <xf numFmtId="0" fontId="0" fillId="0" borderId="0" xfId="0" applyProtection="1"/>
    <xf numFmtId="4" fontId="0" fillId="0" borderId="0" xfId="0" applyNumberFormat="1" applyAlignment="1" applyProtection="1">
      <alignment horizontal="center"/>
    </xf>
    <xf numFmtId="0" fontId="0" fillId="10" borderId="4" xfId="0" applyFill="1" applyBorder="1" applyProtection="1"/>
    <xf numFmtId="0" fontId="0" fillId="0" borderId="19" xfId="0" applyBorder="1" applyProtection="1"/>
    <xf numFmtId="0" fontId="12" fillId="9" borderId="4" xfId="0" applyFont="1" applyFill="1" applyBorder="1" applyAlignment="1" applyProtection="1"/>
    <xf numFmtId="0" fontId="0" fillId="13" borderId="4" xfId="0" applyFill="1" applyBorder="1" applyAlignment="1" applyProtection="1">
      <alignment horizontal="left"/>
    </xf>
    <xf numFmtId="0" fontId="3" fillId="4" borderId="15" xfId="6" applyFont="1" applyBorder="1" applyAlignment="1" applyProtection="1">
      <alignment horizontal="center"/>
    </xf>
    <xf numFmtId="0" fontId="3" fillId="4" borderId="15" xfId="6" applyFont="1" applyBorder="1" applyProtection="1"/>
    <xf numFmtId="0" fontId="3" fillId="4" borderId="12" xfId="6" applyFont="1" applyBorder="1" applyAlignment="1" applyProtection="1">
      <alignment horizontal="center"/>
    </xf>
    <xf numFmtId="0" fontId="3" fillId="4" borderId="12" xfId="6" applyFont="1" applyBorder="1" applyProtection="1"/>
    <xf numFmtId="0" fontId="12" fillId="8" borderId="4" xfId="0" applyFont="1" applyFill="1" applyBorder="1" applyAlignment="1" applyProtection="1"/>
    <xf numFmtId="0" fontId="0" fillId="8" borderId="4" xfId="0" applyFill="1" applyBorder="1" applyAlignment="1" applyProtection="1"/>
    <xf numFmtId="0" fontId="0" fillId="10" borderId="5" xfId="0" applyFill="1" applyBorder="1" applyAlignment="1" applyProtection="1"/>
    <xf numFmtId="0" fontId="0" fillId="0" borderId="17" xfId="0" applyBorder="1" applyAlignment="1" applyProtection="1"/>
    <xf numFmtId="0" fontId="0" fillId="0" borderId="0" xfId="0" applyBorder="1" applyProtection="1"/>
    <xf numFmtId="0" fontId="0" fillId="0" borderId="19" xfId="0" applyBorder="1" applyAlignment="1" applyProtection="1">
      <alignment horizontal="left"/>
    </xf>
    <xf numFmtId="0" fontId="0" fillId="2" borderId="2" xfId="4" applyFont="1" applyProtection="1"/>
    <xf numFmtId="0" fontId="12" fillId="9" borderId="4" xfId="0" applyFont="1" applyFill="1" applyBorder="1" applyAlignment="1" applyProtection="1">
      <alignment horizontal="left"/>
    </xf>
    <xf numFmtId="9" fontId="12" fillId="13" borderId="4" xfId="0" applyNumberFormat="1" applyFont="1" applyFill="1" applyBorder="1" applyProtection="1"/>
    <xf numFmtId="0" fontId="0" fillId="9" borderId="0" xfId="0" applyFill="1" applyProtection="1"/>
    <xf numFmtId="0" fontId="13" fillId="9" borderId="0" xfId="0" applyFont="1" applyFill="1" applyProtection="1"/>
    <xf numFmtId="0" fontId="0" fillId="0" borderId="4" xfId="0" applyBorder="1" applyAlignment="1" applyProtection="1"/>
    <xf numFmtId="0" fontId="12" fillId="9" borderId="4" xfId="0" applyFont="1" applyFill="1" applyBorder="1" applyProtection="1"/>
    <xf numFmtId="43" fontId="12" fillId="13" borderId="4" xfId="1" applyFont="1" applyFill="1" applyBorder="1" applyProtection="1"/>
    <xf numFmtId="43" fontId="13" fillId="9" borderId="0" xfId="0" applyNumberFormat="1" applyFont="1" applyFill="1" applyProtection="1"/>
    <xf numFmtId="0" fontId="2" fillId="12" borderId="1" xfId="3" applyFill="1" applyProtection="1"/>
    <xf numFmtId="43" fontId="4" fillId="0" borderId="4" xfId="0" applyNumberFormat="1" applyFont="1" applyBorder="1" applyAlignment="1" applyProtection="1"/>
    <xf numFmtId="0" fontId="2" fillId="5" borderId="1" xfId="3" applyFill="1" applyProtection="1"/>
    <xf numFmtId="0" fontId="0" fillId="15" borderId="0" xfId="0" applyFill="1" applyProtection="1"/>
    <xf numFmtId="9" fontId="0" fillId="13" borderId="4" xfId="2" applyFont="1" applyFill="1" applyBorder="1" applyAlignment="1" applyProtection="1">
      <alignment horizontal="center"/>
    </xf>
    <xf numFmtId="43" fontId="14" fillId="11" borderId="0" xfId="1" applyFont="1" applyFill="1" applyAlignment="1" applyProtection="1">
      <alignment horizontal="left" vertical="center"/>
    </xf>
    <xf numFmtId="0" fontId="14" fillId="11" borderId="0" xfId="0" applyFont="1" applyFill="1" applyAlignment="1" applyProtection="1">
      <alignment horizontal="right"/>
    </xf>
    <xf numFmtId="43" fontId="0" fillId="11" borderId="0" xfId="0" applyNumberFormat="1" applyFill="1" applyProtection="1"/>
    <xf numFmtId="0" fontId="0" fillId="11" borderId="0" xfId="0" applyFill="1" applyProtection="1"/>
    <xf numFmtId="0" fontId="0" fillId="13" borderId="4" xfId="0" applyFill="1" applyBorder="1" applyAlignment="1" applyProtection="1">
      <alignment horizontal="center"/>
    </xf>
    <xf numFmtId="43" fontId="4" fillId="11" borderId="0" xfId="1" applyFont="1" applyFill="1" applyAlignment="1" applyProtection="1">
      <alignment horizontal="center"/>
    </xf>
    <xf numFmtId="0" fontId="3" fillId="6" borderId="9" xfId="7" applyFont="1" applyBorder="1" applyAlignment="1" applyProtection="1">
      <alignment horizontal="center" vertical="top" wrapText="1"/>
    </xf>
    <xf numFmtId="0" fontId="3" fillId="6" borderId="10" xfId="7" applyFont="1" applyBorder="1" applyAlignment="1" applyProtection="1">
      <alignment horizontal="center" vertical="top" wrapText="1"/>
    </xf>
    <xf numFmtId="0" fontId="3" fillId="6" borderId="11" xfId="7" applyFont="1" applyBorder="1" applyAlignment="1" applyProtection="1">
      <alignment horizontal="center" vertical="top" wrapText="1"/>
    </xf>
    <xf numFmtId="0" fontId="3" fillId="14" borderId="10" xfId="7" applyFont="1" applyFill="1" applyBorder="1" applyAlignment="1" applyProtection="1">
      <alignment horizontal="center" vertical="top" wrapText="1"/>
    </xf>
    <xf numFmtId="0" fontId="3" fillId="14" borderId="0" xfId="7" applyFont="1" applyFill="1" applyBorder="1" applyAlignment="1" applyProtection="1">
      <alignment horizontal="center" vertical="top" wrapText="1"/>
    </xf>
    <xf numFmtId="0" fontId="0" fillId="0" borderId="0" xfId="0" applyAlignment="1" applyProtection="1">
      <alignment horizontal="left"/>
    </xf>
    <xf numFmtId="43" fontId="0" fillId="0" borderId="0" xfId="1" applyFont="1" applyProtection="1"/>
    <xf numFmtId="0" fontId="0" fillId="0" borderId="0" xfId="0" applyAlignment="1" applyProtection="1">
      <alignment horizontal="center"/>
    </xf>
    <xf numFmtId="0" fontId="12" fillId="0" borderId="0" xfId="0" applyNumberFormat="1" applyFont="1" applyAlignment="1" applyProtection="1">
      <alignment horizontal="center"/>
    </xf>
    <xf numFmtId="164" fontId="0" fillId="0" borderId="0" xfId="2" applyNumberFormat="1" applyFont="1" applyAlignment="1" applyProtection="1">
      <alignment horizontal="center"/>
    </xf>
    <xf numFmtId="165" fontId="0" fillId="0" borderId="0" xfId="1" applyNumberFormat="1" applyFont="1" applyAlignment="1" applyProtection="1">
      <alignment horizontal="right"/>
    </xf>
    <xf numFmtId="0" fontId="0" fillId="0" borderId="0" xfId="0" applyBorder="1" applyAlignment="1" applyProtection="1">
      <alignment horizontal="left"/>
    </xf>
    <xf numFmtId="4" fontId="0" fillId="0" borderId="0" xfId="0" applyNumberFormat="1" applyBorder="1" applyAlignment="1" applyProtection="1">
      <alignment horizontal="center"/>
    </xf>
    <xf numFmtId="43" fontId="0" fillId="0" borderId="0" xfId="1" applyFont="1" applyBorder="1" applyProtection="1"/>
    <xf numFmtId="0" fontId="0" fillId="0" borderId="0" xfId="0" applyBorder="1" applyAlignment="1" applyProtection="1">
      <alignment horizontal="center"/>
    </xf>
    <xf numFmtId="0" fontId="12" fillId="0" borderId="0" xfId="0" applyNumberFormat="1" applyFont="1" applyBorder="1" applyAlignment="1" applyProtection="1">
      <alignment horizontal="center"/>
    </xf>
    <xf numFmtId="164" fontId="0" fillId="0" borderId="0" xfId="2" applyNumberFormat="1" applyFont="1" applyBorder="1" applyAlignment="1" applyProtection="1">
      <alignment horizontal="center"/>
    </xf>
    <xf numFmtId="165" fontId="0" fillId="0" borderId="0" xfId="1" applyNumberFormat="1" applyFont="1" applyBorder="1" applyAlignment="1" applyProtection="1">
      <alignment horizontal="right"/>
    </xf>
    <xf numFmtId="0" fontId="0" fillId="0" borderId="0" xfId="0" applyNumberFormat="1" applyAlignment="1" applyProtection="1">
      <alignment horizontal="center"/>
    </xf>
    <xf numFmtId="9" fontId="0" fillId="0" borderId="0" xfId="2" applyFont="1" applyAlignment="1" applyProtection="1">
      <alignment horizontal="center"/>
    </xf>
    <xf numFmtId="0" fontId="0" fillId="0" borderId="0" xfId="0" applyNumberFormat="1" applyAlignment="1" applyProtection="1">
      <alignment horizontal="right"/>
    </xf>
    <xf numFmtId="0" fontId="0" fillId="0" borderId="0" xfId="0" applyNumberFormat="1" applyBorder="1" applyAlignment="1" applyProtection="1">
      <alignment horizontal="center"/>
    </xf>
    <xf numFmtId="0" fontId="19" fillId="0" borderId="0" xfId="0" applyFont="1" applyAlignment="1" applyProtection="1">
      <alignment horizontal="center"/>
      <protection hidden="1"/>
    </xf>
    <xf numFmtId="0" fontId="15" fillId="17" borderId="0" xfId="9" applyFill="1" applyAlignment="1" applyProtection="1"/>
    <xf numFmtId="0" fontId="15" fillId="16" borderId="0" xfId="9" applyFill="1" applyAlignment="1" applyProtection="1"/>
    <xf numFmtId="0" fontId="20" fillId="15" borderId="0" xfId="9" applyFont="1" applyFill="1" applyAlignment="1" applyProtection="1">
      <alignment horizontal="center" vertical="center"/>
    </xf>
    <xf numFmtId="0" fontId="21" fillId="18" borderId="4" xfId="0" applyFont="1" applyFill="1" applyBorder="1" applyAlignment="1">
      <alignment horizontal="left" vertical="center"/>
    </xf>
    <xf numFmtId="0" fontId="22" fillId="19" borderId="4" xfId="0" applyFont="1" applyFill="1" applyBorder="1" applyAlignment="1">
      <alignment vertical="center"/>
    </xf>
    <xf numFmtId="0" fontId="23" fillId="0" borderId="0" xfId="9" applyFont="1" applyBorder="1" applyAlignment="1" applyProtection="1">
      <alignment vertical="center"/>
    </xf>
    <xf numFmtId="0" fontId="24" fillId="0" borderId="0" xfId="0" applyFont="1" applyAlignment="1">
      <alignment vertical="center"/>
    </xf>
    <xf numFmtId="0" fontId="25" fillId="0" borderId="0" xfId="0" applyFont="1"/>
    <xf numFmtId="0" fontId="26" fillId="20" borderId="4" xfId="9" applyFont="1" applyFill="1" applyBorder="1" applyAlignment="1" applyProtection="1">
      <alignment horizontal="center" vertical="center"/>
    </xf>
    <xf numFmtId="0" fontId="27" fillId="0" borderId="4" xfId="0" applyFont="1" applyFill="1" applyBorder="1" applyAlignment="1">
      <alignment horizontal="center" vertical="center" wrapText="1"/>
    </xf>
    <xf numFmtId="0" fontId="28" fillId="20" borderId="4" xfId="0" applyFont="1" applyFill="1" applyBorder="1" applyAlignment="1">
      <alignment horizontal="center" vertical="center"/>
    </xf>
    <xf numFmtId="0" fontId="29" fillId="18" borderId="4" xfId="0" applyFont="1" applyFill="1" applyBorder="1" applyAlignment="1">
      <alignment horizontal="center" vertical="center" wrapText="1"/>
    </xf>
    <xf numFmtId="0" fontId="30" fillId="0" borderId="0" xfId="9" applyFont="1" applyBorder="1" applyAlignment="1" applyProtection="1">
      <alignment vertical="center"/>
    </xf>
    <xf numFmtId="0" fontId="11" fillId="0" borderId="18" xfId="0" applyFont="1" applyBorder="1" applyAlignment="1" applyProtection="1">
      <alignment horizontal="left" vertical="top" wrapText="1"/>
    </xf>
    <xf numFmtId="0" fontId="11" fillId="0" borderId="17" xfId="0" applyFont="1" applyBorder="1" applyAlignment="1" applyProtection="1">
      <alignment horizontal="left" vertical="top" wrapText="1"/>
    </xf>
    <xf numFmtId="0" fontId="0" fillId="9" borderId="3" xfId="0" applyFill="1" applyBorder="1" applyAlignment="1" applyProtection="1">
      <alignment horizontal="center"/>
    </xf>
    <xf numFmtId="43" fontId="4" fillId="9" borderId="8" xfId="1" applyFont="1" applyFill="1" applyBorder="1" applyAlignment="1" applyProtection="1">
      <alignment horizontal="left" vertical="center"/>
    </xf>
    <xf numFmtId="43" fontId="4" fillId="9" borderId="0" xfId="1" applyFont="1" applyFill="1" applyAlignment="1" applyProtection="1">
      <alignment horizontal="left" vertical="center"/>
    </xf>
    <xf numFmtId="0" fontId="6" fillId="3" borderId="5" xfId="5" applyFont="1" applyBorder="1" applyAlignment="1" applyProtection="1">
      <alignment horizontal="center" vertical="top"/>
    </xf>
    <xf numFmtId="0" fontId="6" fillId="3" borderId="7" xfId="5" applyFont="1" applyBorder="1" applyAlignment="1" applyProtection="1">
      <alignment horizontal="center" vertical="top"/>
    </xf>
    <xf numFmtId="0" fontId="6" fillId="3" borderId="0" xfId="5" applyFont="1" applyBorder="1" applyAlignment="1" applyProtection="1">
      <alignment horizontal="center"/>
    </xf>
    <xf numFmtId="0" fontId="2" fillId="12" borderId="1" xfId="3" applyFill="1" applyAlignment="1" applyProtection="1">
      <alignment horizontal="center"/>
    </xf>
    <xf numFmtId="0" fontId="0" fillId="2" borderId="2" xfId="4" applyFont="1" applyAlignment="1" applyProtection="1">
      <alignment horizontal="center"/>
    </xf>
    <xf numFmtId="0" fontId="10" fillId="7" borderId="0" xfId="8" applyFont="1" applyBorder="1" applyAlignment="1" applyProtection="1">
      <alignment horizontal="center"/>
    </xf>
    <xf numFmtId="2" fontId="2" fillId="5" borderId="1" xfId="3" applyNumberFormat="1" applyFill="1" applyAlignment="1" applyProtection="1">
      <alignment horizontal="center"/>
    </xf>
    <xf numFmtId="0" fontId="0" fillId="10" borderId="18" xfId="0" applyFill="1" applyBorder="1" applyAlignment="1" applyProtection="1">
      <alignment horizontal="center" vertical="center"/>
    </xf>
    <xf numFmtId="0" fontId="0" fillId="10" borderId="17" xfId="0" applyFill="1" applyBorder="1" applyAlignment="1" applyProtection="1">
      <alignment horizontal="center" vertical="center"/>
    </xf>
    <xf numFmtId="0" fontId="12" fillId="8" borderId="6" xfId="0" applyFont="1" applyFill="1" applyBorder="1" applyAlignment="1" applyProtection="1">
      <alignment horizontal="center"/>
    </xf>
    <xf numFmtId="0" fontId="12" fillId="8" borderId="7" xfId="0" applyFont="1" applyFill="1" applyBorder="1" applyAlignment="1" applyProtection="1">
      <alignment horizontal="center"/>
    </xf>
    <xf numFmtId="0" fontId="14" fillId="11" borderId="0" xfId="0" applyFont="1" applyFill="1" applyAlignment="1" applyProtection="1">
      <alignment horizontal="right"/>
    </xf>
    <xf numFmtId="0" fontId="14" fillId="11" borderId="16" xfId="0" applyFont="1" applyFill="1" applyBorder="1" applyAlignment="1" applyProtection="1">
      <alignment horizontal="right"/>
    </xf>
    <xf numFmtId="0" fontId="14" fillId="11" borderId="8" xfId="0" applyFont="1" applyFill="1" applyBorder="1" applyAlignment="1" applyProtection="1">
      <alignment horizontal="right"/>
    </xf>
    <xf numFmtId="0" fontId="31" fillId="17" borderId="0" xfId="9" applyFont="1" applyFill="1" applyAlignment="1" applyProtection="1">
      <alignment horizontal="center" vertical="center"/>
      <protection locked="0" hidden="1"/>
    </xf>
  </cellXfs>
  <cellStyles count="10">
    <cellStyle name="Ênfase1" xfId="5" builtinId="29"/>
    <cellStyle name="Ênfase2" xfId="6" builtinId="33"/>
    <cellStyle name="Ênfase4" xfId="7" builtinId="41"/>
    <cellStyle name="Ênfase6" xfId="8" builtinId="49"/>
    <cellStyle name="Hiperlink" xfId="9" builtinId="8"/>
    <cellStyle name="Normal" xfId="0" builtinId="0"/>
    <cellStyle name="Nota" xfId="4" builtinId="10"/>
    <cellStyle name="Porcentagem" xfId="2" builtinId="5"/>
    <cellStyle name="Título 2" xfId="3" builtinId="17"/>
    <cellStyle name="Vírgula" xfId="1" builtinId="3"/>
  </cellStyles>
  <dxfs count="14">
    <dxf>
      <numFmt numFmtId="35" formatCode="_-* #,##0.00_-;\-* #,##0.00_-;_-* &quot;-&quot;??_-;_-@_-"/>
      <protection locked="1" hidden="0"/>
    </dxf>
    <dxf>
      <numFmt numFmtId="165" formatCode="_-* #,##0.000_-;\-* #,##0.000_-;_-* &quot;-&quot;??_-;_-@_-"/>
      <alignment horizontal="right" vertical="bottom" textRotation="0" wrapText="0" indent="0" justifyLastLine="0" shrinkToFit="0" readingOrder="0"/>
      <protection locked="1" hidden="0"/>
    </dxf>
    <dxf>
      <numFmt numFmtId="164" formatCode="0.0%"/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  <protection locked="1" hidden="0"/>
    </dxf>
    <dxf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protection locked="1" hidden="0"/>
    </dxf>
    <dxf>
      <numFmt numFmtId="4" formatCode="#,##0.00"/>
      <alignment horizontal="center" vertical="bottom" textRotation="0" wrapText="0" relativeIndent="0" justifyLastLine="0" shrinkToFit="0" readingOrder="0"/>
      <protection locked="1" hidden="0"/>
    </dxf>
    <dxf>
      <protection locked="1" hidden="0"/>
    </dxf>
    <dxf>
      <protection locked="1" hidden="0"/>
    </dxf>
    <dxf>
      <alignment horizontal="left" vertical="bottom" textRotation="0" wrapText="0" indent="0" justifyLastLine="0" shrinkToFit="0" readingOrder="0"/>
      <protection locked="1" hidden="0"/>
    </dxf>
    <dxf>
      <protection locked="1" hidden="0"/>
    </dxf>
    <dxf>
      <alignment textRotation="0" relativeIndent="0" justifyLastLine="0" shrinkToFit="0" readingOrder="0"/>
      <border diagonalUp="0" diagonalDown="0">
        <right style="medium">
          <color theme="2"/>
        </right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top" textRotation="0" wrapText="1" relativeIndent="0" justifyLastLine="0" shrinkToFit="0" readingOrder="0"/>
      <border diagonalUp="0" diagonalDown="0">
        <left style="medium">
          <color theme="2"/>
        </left>
        <right style="medium">
          <color theme="2"/>
        </right>
        <top/>
        <bottom/>
      </border>
      <protection locked="1" hidden="0"/>
    </dxf>
  </dxfs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6:L23" totalsRowShown="0" headerRowDxfId="13" dataDxfId="12" headerRowCellStyle="Ênfase4">
  <autoFilter ref="A16:L23" xr:uid="{00000000-0009-0000-0100-000002000000}"/>
  <tableColumns count="12">
    <tableColumn id="1" xr3:uid="{00000000-0010-0000-0000-000001000000}" name="Matéria Prima" dataDxfId="11"/>
    <tableColumn id="2" xr3:uid="{00000000-0010-0000-0000-000002000000}" name="Código" dataDxfId="10"/>
    <tableColumn id="3" xr3:uid="{00000000-0010-0000-0000-000003000000}" name="QTDE" dataDxfId="9"/>
    <tableColumn id="4" xr3:uid="{00000000-0010-0000-0000-000004000000}" name="Medida" dataDxfId="8"/>
    <tableColumn id="5" xr3:uid="{00000000-0010-0000-0000-000005000000}" name="Preço2" dataDxfId="7"/>
    <tableColumn id="6" xr3:uid="{00000000-0010-0000-0000-000006000000}" name="Preço Total do Item" dataDxfId="6"/>
    <tableColumn id="7" xr3:uid="{00000000-0010-0000-0000-000007000000}" name="Moeda" dataDxfId="5"/>
    <tableColumn id="8" xr3:uid="{00000000-0010-0000-0000-000008000000}" name="Conversão de moeda" dataDxfId="4">
      <calculatedColumnFormula>IF(Tabela2[[#This Row],[Moeda]]="D",Tabela2[[#This Row],[Preço Total do Item]]*$G$3,IF(Tabela2[[#This Row],[Moeda]]="E",Tabela2[[#This Row],[Preço Total do Item]]*$G$4,IF(Tabela2[[#This Row],[Moeda]]="R",Tabela2[[#This Row],[Preço Total do Item]]," ")))</calculatedColumnFormula>
    </tableColumn>
    <tableColumn id="9" xr3:uid="{00000000-0010-0000-0000-000009000000}" name="Custo em moeda Local" dataDxfId="3">
      <calculatedColumnFormula>IF($G$5="R","Real",IF($G$5="E","Euro",IF($G$5="D","Dolar"," ")))</calculatedColumnFormula>
    </tableColumn>
    <tableColumn id="10" xr3:uid="{00000000-0010-0000-0000-00000A000000}" name="Imposto em %" dataDxfId="2" dataCellStyle="Porcentagem"/>
    <tableColumn id="11" xr3:uid="{00000000-0010-0000-0000-00000B000000}" name="Valor do Imposto" dataDxfId="1">
      <calculatedColumnFormula>IF(Tabela2[[#This Row],[Moeda]]="","",SUM(Tabela2[[#This Row],[Conversão de moeda]]*Tabela2[[#This Row],[Imposto em %]]))</calculatedColumnFormula>
    </tableColumn>
    <tableColumn id="12" xr3:uid="{00000000-0010-0000-0000-00000C000000}" name="Custo Deste Item em Moeda Local Com Impostos do Item" dataDxfId="0">
      <calculatedColumnFormula>IF(Tabela2[[#This Row],[Moeda]]&lt;&gt;"",Tabela2[[#This Row],[Conversão de moeda]]+Tabela2[[#This Row],[Valor do Imposto]], " ")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uiadecompra.com/excel/planilha-custo-fabrica.php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guiadecompra.com/excel/planilha-custo-fabrica.php" TargetMode="External"/><Relationship Id="rId13" Type="http://schemas.openxmlformats.org/officeDocument/2006/relationships/hyperlink" Target="http://www.guiadecompra.com/excel/planilhas-de-excel-p1.php" TargetMode="External"/><Relationship Id="rId3" Type="http://schemas.openxmlformats.org/officeDocument/2006/relationships/hyperlink" Target="http://www.guiadecompra.com/excel/planilha-cotacao.php" TargetMode="External"/><Relationship Id="rId7" Type="http://schemas.openxmlformats.org/officeDocument/2006/relationships/hyperlink" Target="http://www.guiadecompra.com/excel/planilha-gerenciamento-de-vendas.php" TargetMode="External"/><Relationship Id="rId12" Type="http://schemas.openxmlformats.org/officeDocument/2006/relationships/hyperlink" Target="http://www.guiadecompra.com/excel/planilha-debito.php" TargetMode="External"/><Relationship Id="rId2" Type="http://schemas.openxmlformats.org/officeDocument/2006/relationships/hyperlink" Target="http://www.guiadecompra.com/excel/planilha-fluxo-de-caixa.php" TargetMode="External"/><Relationship Id="rId1" Type="http://schemas.openxmlformats.org/officeDocument/2006/relationships/hyperlink" Target="http://www.guiadecompra.com/excel/controle-de-estoque.php" TargetMode="External"/><Relationship Id="rId6" Type="http://schemas.openxmlformats.org/officeDocument/2006/relationships/hyperlink" Target="http://www.guiadecompra.com/excel/planilha-orcamento-familiar.php" TargetMode="External"/><Relationship Id="rId11" Type="http://schemas.openxmlformats.org/officeDocument/2006/relationships/hyperlink" Target="http://www.guiadecompra.com/excel/planilha-comissao-de-vendas.php" TargetMode="External"/><Relationship Id="rId5" Type="http://schemas.openxmlformats.org/officeDocument/2006/relationships/hyperlink" Target="http://www.guiadecompra.com/excel/planilha-construcao-civil.php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http://www.guiadecompra.com/excel/planilha-orcamento-domestico.php" TargetMode="External"/><Relationship Id="rId4" Type="http://schemas.openxmlformats.org/officeDocument/2006/relationships/hyperlink" Target="http://www.guiadecompra.com/excel/planilha-cadastro-cliente.php" TargetMode="External"/><Relationship Id="rId9" Type="http://schemas.openxmlformats.org/officeDocument/2006/relationships/hyperlink" Target="http://www.guiadecompra.com/excel/planilha-controle-de-produtos.php" TargetMode="External"/><Relationship Id="rId14" Type="http://schemas.openxmlformats.org/officeDocument/2006/relationships/hyperlink" Target="http://www.guiadecompra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udoexcel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workbookViewId="0">
      <selection activeCell="M16" sqref="M16"/>
    </sheetView>
  </sheetViews>
  <sheetFormatPr defaultRowHeight="15" x14ac:dyDescent="0.25"/>
  <cols>
    <col min="1" max="1" width="25" style="13" customWidth="1"/>
    <col min="2" max="2" width="10.5703125" style="13" customWidth="1"/>
    <col min="3" max="3" width="10.28515625" style="13" bestFit="1" customWidth="1"/>
    <col min="4" max="4" width="8.42578125" style="13" customWidth="1"/>
    <col min="5" max="5" width="9.140625" style="13" hidden="1" customWidth="1"/>
    <col min="6" max="6" width="12.7109375" style="13" bestFit="1" customWidth="1"/>
    <col min="7" max="7" width="8.7109375" style="13" customWidth="1"/>
    <col min="8" max="8" width="11.28515625" style="13" customWidth="1"/>
    <col min="9" max="9" width="13.140625" style="13" customWidth="1"/>
    <col min="10" max="10" width="9.140625" style="13" customWidth="1"/>
    <col min="11" max="11" width="18.5703125" style="13" bestFit="1" customWidth="1"/>
    <col min="12" max="12" width="24.28515625" style="13" customWidth="1"/>
    <col min="13" max="16384" width="9.140625" style="13"/>
  </cols>
  <sheetData>
    <row r="1" spans="1:14" ht="19.5" customHeight="1" x14ac:dyDescent="0.3">
      <c r="A1" s="92" t="s">
        <v>41</v>
      </c>
      <c r="B1" s="92"/>
      <c r="C1" s="92"/>
      <c r="D1" s="92"/>
      <c r="E1" s="92"/>
      <c r="F1" s="9"/>
      <c r="G1" s="10"/>
      <c r="H1" s="11" t="s">
        <v>17</v>
      </c>
      <c r="I1" s="12">
        <v>41640</v>
      </c>
      <c r="K1" s="90" t="s">
        <v>4</v>
      </c>
      <c r="L1" s="91"/>
    </row>
    <row r="2" spans="1:14" x14ac:dyDescent="0.25">
      <c r="A2" s="13" t="s">
        <v>18</v>
      </c>
      <c r="B2" s="14"/>
      <c r="F2" s="87" t="s">
        <v>33</v>
      </c>
      <c r="G2" s="87"/>
      <c r="H2" s="95" t="s">
        <v>12</v>
      </c>
      <c r="I2" s="95"/>
      <c r="K2" s="15"/>
      <c r="L2" s="16"/>
    </row>
    <row r="3" spans="1:14" x14ac:dyDescent="0.25">
      <c r="A3" s="13" t="s">
        <v>19</v>
      </c>
      <c r="B3" s="14"/>
      <c r="F3" s="17" t="s">
        <v>14</v>
      </c>
      <c r="G3" s="18">
        <v>2.4300000000000002</v>
      </c>
      <c r="H3" s="19" t="s">
        <v>10</v>
      </c>
      <c r="I3" s="20" t="s">
        <v>13</v>
      </c>
      <c r="K3" s="97" t="s">
        <v>5</v>
      </c>
      <c r="L3" s="85" t="s">
        <v>49</v>
      </c>
    </row>
    <row r="4" spans="1:14" x14ac:dyDescent="0.25">
      <c r="A4" s="13" t="s">
        <v>20</v>
      </c>
      <c r="B4" s="14"/>
      <c r="F4" s="17" t="s">
        <v>15</v>
      </c>
      <c r="G4" s="18"/>
      <c r="H4" s="21" t="s">
        <v>9</v>
      </c>
      <c r="I4" s="22" t="s">
        <v>14</v>
      </c>
      <c r="K4" s="98"/>
      <c r="L4" s="86"/>
    </row>
    <row r="5" spans="1:14" x14ac:dyDescent="0.25">
      <c r="A5" s="13" t="s">
        <v>21</v>
      </c>
      <c r="B5" s="14">
        <v>1.8</v>
      </c>
      <c r="F5" s="23" t="s">
        <v>32</v>
      </c>
      <c r="G5" s="24" t="s">
        <v>10</v>
      </c>
      <c r="H5" s="21" t="s">
        <v>11</v>
      </c>
      <c r="I5" s="22" t="s">
        <v>15</v>
      </c>
      <c r="K5" s="25" t="s">
        <v>6</v>
      </c>
      <c r="L5" s="26" t="s">
        <v>27</v>
      </c>
      <c r="N5" s="27"/>
    </row>
    <row r="6" spans="1:14" x14ac:dyDescent="0.25">
      <c r="B6" s="14"/>
      <c r="K6" s="15" t="s">
        <v>16</v>
      </c>
      <c r="L6" s="28">
        <v>3</v>
      </c>
      <c r="N6" s="27"/>
    </row>
    <row r="7" spans="1:14" x14ac:dyDescent="0.25">
      <c r="A7" s="29" t="s">
        <v>43</v>
      </c>
      <c r="B7" s="94">
        <f>IF($L$11=tab,SUM(B2:B6),0)</f>
        <v>1.8</v>
      </c>
      <c r="C7" s="94"/>
      <c r="F7" s="30" t="s">
        <v>45</v>
      </c>
      <c r="G7" s="31"/>
      <c r="H7" s="32"/>
      <c r="I7" s="33">
        <f>B9*G7</f>
        <v>0</v>
      </c>
      <c r="K7" s="25" t="s">
        <v>2</v>
      </c>
      <c r="L7" s="34" t="s">
        <v>28</v>
      </c>
    </row>
    <row r="8" spans="1:14" x14ac:dyDescent="0.25">
      <c r="A8" s="29" t="s">
        <v>42</v>
      </c>
      <c r="B8" s="94">
        <f>IF($L$11=tab,SUM(Tabela2[Conversão de moeda]),0)</f>
        <v>9.2200000000000006</v>
      </c>
      <c r="C8" s="94"/>
      <c r="F8" s="35" t="s">
        <v>46</v>
      </c>
      <c r="G8" s="36"/>
      <c r="H8" s="32"/>
      <c r="I8" s="37">
        <f>G8</f>
        <v>0</v>
      </c>
      <c r="K8" s="15" t="s">
        <v>35</v>
      </c>
      <c r="L8" s="16"/>
    </row>
    <row r="9" spans="1:14" ht="18" thickBot="1" x14ac:dyDescent="0.35">
      <c r="A9" s="38" t="s">
        <v>40</v>
      </c>
      <c r="B9" s="93">
        <f>IF($L$11=tab,B7+B8,0)</f>
        <v>11.020000000000001</v>
      </c>
      <c r="C9" s="93"/>
      <c r="F9" s="99" t="s">
        <v>47</v>
      </c>
      <c r="G9" s="100"/>
      <c r="H9" s="88">
        <f>SUM(Tabela2[Valor do Imposto],I7,I8)</f>
        <v>0.30800000000000005</v>
      </c>
      <c r="I9" s="89"/>
      <c r="K9" s="25" t="s">
        <v>7</v>
      </c>
      <c r="L9" s="39">
        <f>IF($L$11=tab,B11+J12,0)</f>
        <v>15.859200000000001</v>
      </c>
    </row>
    <row r="10" spans="1:14" ht="15.75" thickTop="1" x14ac:dyDescent="0.25"/>
    <row r="11" spans="1:14" ht="18" thickBot="1" x14ac:dyDescent="0.35">
      <c r="A11" s="40" t="s">
        <v>39</v>
      </c>
      <c r="B11" s="96">
        <f>IF($L$11=tab,H9+B9,"erro")</f>
        <v>11.328000000000001</v>
      </c>
      <c r="C11" s="96"/>
      <c r="F11" s="41"/>
      <c r="G11" s="41"/>
      <c r="H11" s="41"/>
      <c r="I11" s="41"/>
      <c r="J11" s="41"/>
      <c r="K11" s="41"/>
      <c r="L11" s="74"/>
    </row>
    <row r="12" spans="1:14" ht="15.75" thickTop="1" x14ac:dyDescent="0.25">
      <c r="F12" s="101" t="s">
        <v>29</v>
      </c>
      <c r="G12" s="101"/>
      <c r="H12" s="102"/>
      <c r="I12" s="42">
        <v>0.4</v>
      </c>
      <c r="J12" s="43">
        <f>B11*I12</f>
        <v>4.531200000000001</v>
      </c>
      <c r="K12" s="44" t="s">
        <v>44</v>
      </c>
      <c r="L12" s="45">
        <f>L9*I14</f>
        <v>31.718400000000003</v>
      </c>
    </row>
    <row r="13" spans="1:14" x14ac:dyDescent="0.25">
      <c r="A13" s="72"/>
      <c r="F13" s="44"/>
      <c r="G13" s="44"/>
      <c r="H13" s="44"/>
      <c r="I13" s="46"/>
      <c r="J13" s="46"/>
      <c r="K13" s="46"/>
      <c r="L13" s="46"/>
    </row>
    <row r="14" spans="1:14" x14ac:dyDescent="0.25">
      <c r="A14" s="73"/>
      <c r="F14" s="101" t="s">
        <v>52</v>
      </c>
      <c r="G14" s="101"/>
      <c r="H14" s="101"/>
      <c r="I14" s="47">
        <v>2</v>
      </c>
      <c r="J14" s="103" t="s">
        <v>48</v>
      </c>
      <c r="K14" s="101"/>
      <c r="L14" s="48">
        <f>B11*I14</f>
        <v>22.656000000000002</v>
      </c>
    </row>
    <row r="16" spans="1:14" ht="51" customHeight="1" x14ac:dyDescent="0.25">
      <c r="A16" s="49" t="s">
        <v>0</v>
      </c>
      <c r="B16" s="50" t="s">
        <v>1</v>
      </c>
      <c r="C16" s="50" t="s">
        <v>34</v>
      </c>
      <c r="D16" s="50" t="s">
        <v>24</v>
      </c>
      <c r="E16" s="50" t="s">
        <v>23</v>
      </c>
      <c r="F16" s="50" t="s">
        <v>54</v>
      </c>
      <c r="G16" s="51" t="s">
        <v>3</v>
      </c>
      <c r="H16" s="52" t="s">
        <v>25</v>
      </c>
      <c r="I16" s="53" t="s">
        <v>26</v>
      </c>
      <c r="J16" s="51" t="s">
        <v>30</v>
      </c>
      <c r="K16" s="52" t="s">
        <v>31</v>
      </c>
      <c r="L16" s="52" t="s">
        <v>38</v>
      </c>
    </row>
    <row r="17" spans="1:15" x14ac:dyDescent="0.25">
      <c r="A17" s="13" t="s">
        <v>56</v>
      </c>
      <c r="B17" s="54">
        <v>323232</v>
      </c>
      <c r="C17" s="13">
        <v>1</v>
      </c>
      <c r="D17" s="13" t="s">
        <v>8</v>
      </c>
      <c r="E17" s="14">
        <v>2</v>
      </c>
      <c r="F17" s="55">
        <v>2.56</v>
      </c>
      <c r="G17" s="56" t="s">
        <v>22</v>
      </c>
      <c r="H17" s="55">
        <f>IF(Tabela2[[#This Row],[Moeda]]="D",Tabela2[[#This Row],[Preço Total do Item]]*$G$3,IF(Tabela2[[#This Row],[Moeda]]="E",Tabela2[[#This Row],[Preço Total do Item]]*$G$4,IF(Tabela2[[#This Row],[Moeda]]="R",Tabela2[[#This Row],[Preço Total do Item]]," ")))</f>
        <v>2.56</v>
      </c>
      <c r="I17" s="57" t="str">
        <f t="shared" ref="I17:I23" si="0">IF($G$5="R","Real",IF($G$5="E","Euro",IF($G$5="D","Dolar"," ")))</f>
        <v>Real</v>
      </c>
      <c r="J17" s="58">
        <v>0.05</v>
      </c>
      <c r="K17" s="59">
        <f>IF(Tabela2[[#This Row],[Moeda]]="","",SUM(Tabela2[[#This Row],[Conversão de moeda]]*Tabela2[[#This Row],[Imposto em %]]))</f>
        <v>0.128</v>
      </c>
      <c r="L17" s="55">
        <f>IF(Tabela2[[#This Row],[Moeda]]&lt;&gt;"",Tabela2[[#This Row],[Conversão de moeda]]+Tabela2[[#This Row],[Valor do Imposto]], " ")</f>
        <v>2.6880000000000002</v>
      </c>
    </row>
    <row r="18" spans="1:15" x14ac:dyDescent="0.25">
      <c r="A18" s="13" t="s">
        <v>57</v>
      </c>
      <c r="B18" s="54" t="s">
        <v>37</v>
      </c>
      <c r="C18" s="13">
        <v>5</v>
      </c>
      <c r="D18" s="13" t="s">
        <v>36</v>
      </c>
      <c r="E18" s="14"/>
      <c r="F18" s="55">
        <v>1.8</v>
      </c>
      <c r="G18" s="56" t="s">
        <v>22</v>
      </c>
      <c r="H18" s="55">
        <f>IF(Tabela2[[#This Row],[Moeda]]="D",Tabela2[[#This Row],[Preço Total do Item]]*$G$3,IF(Tabela2[[#This Row],[Moeda]]="E",Tabela2[[#This Row],[Preço Total do Item]]*$G$4,IF(Tabela2[[#This Row],[Moeda]]="R",Tabela2[[#This Row],[Preço Total do Item]]," ")))</f>
        <v>1.8</v>
      </c>
      <c r="I18" s="57" t="str">
        <f t="shared" si="0"/>
        <v>Real</v>
      </c>
      <c r="J18" s="58">
        <v>0.1</v>
      </c>
      <c r="K18" s="59">
        <f>IF(Tabela2[[#This Row],[Moeda]]="","",SUM(Tabela2[[#This Row],[Conversão de moeda]]*Tabela2[[#This Row],[Imposto em %]]))</f>
        <v>0.18000000000000002</v>
      </c>
      <c r="L18" s="55">
        <f>IF(Tabela2[[#This Row],[Moeda]]&lt;&gt;"",Tabela2[[#This Row],[Conversão de moeda]]+Tabela2[[#This Row],[Valor do Imposto]], " ")</f>
        <v>1.98</v>
      </c>
      <c r="O18" s="27"/>
    </row>
    <row r="19" spans="1:15" x14ac:dyDescent="0.25">
      <c r="A19" s="13" t="s">
        <v>59</v>
      </c>
      <c r="B19" s="54" t="s">
        <v>58</v>
      </c>
      <c r="C19" s="13">
        <v>10</v>
      </c>
      <c r="D19" s="13" t="s">
        <v>36</v>
      </c>
      <c r="E19" s="14"/>
      <c r="F19" s="55">
        <v>2</v>
      </c>
      <c r="G19" s="56" t="s">
        <v>55</v>
      </c>
      <c r="H19" s="55">
        <f>IF(Tabela2[[#This Row],[Moeda]]="D",Tabela2[[#This Row],[Preço Total do Item]]*$G$3,IF(Tabela2[[#This Row],[Moeda]]="E",Tabela2[[#This Row],[Preço Total do Item]]*$G$4,IF(Tabela2[[#This Row],[Moeda]]="R",Tabela2[[#This Row],[Preço Total do Item]]," ")))</f>
        <v>4.8600000000000003</v>
      </c>
      <c r="I19" s="57" t="str">
        <f t="shared" si="0"/>
        <v>Real</v>
      </c>
      <c r="J19" s="58"/>
      <c r="K19" s="59">
        <f>IF(Tabela2[[#This Row],[Moeda]]="","",SUM(Tabela2[[#This Row],[Conversão de moeda]]*Tabela2[[#This Row],[Imposto em %]]))</f>
        <v>0</v>
      </c>
      <c r="L19" s="55">
        <f>IF(Tabela2[[#This Row],[Moeda]]&lt;&gt;"",Tabela2[[#This Row],[Conversão de moeda]]+Tabela2[[#This Row],[Valor do Imposto]], " ")</f>
        <v>4.8600000000000003</v>
      </c>
    </row>
    <row r="20" spans="1:15" x14ac:dyDescent="0.25">
      <c r="B20" s="54"/>
      <c r="E20" s="14"/>
      <c r="F20" s="55"/>
      <c r="G20" s="56"/>
      <c r="H20" s="55" t="str">
        <f>IF(Tabela2[[#This Row],[Moeda]]="D",Tabela2[[#This Row],[Preço Total do Item]]*$G$3,IF(Tabela2[[#This Row],[Moeda]]="E",Tabela2[[#This Row],[Preço Total do Item]]*$G$4,IF(Tabela2[[#This Row],[Moeda]]="R",Tabela2[[#This Row],[Preço Total do Item]]," ")))</f>
        <v xml:space="preserve"> </v>
      </c>
      <c r="I20" s="57" t="str">
        <f t="shared" si="0"/>
        <v>Real</v>
      </c>
      <c r="J20" s="58"/>
      <c r="K20" s="59" t="str">
        <f>IF(Tabela2[[#This Row],[Moeda]]="","",SUM(Tabela2[[#This Row],[Conversão de moeda]]*Tabela2[[#This Row],[Imposto em %]]))</f>
        <v/>
      </c>
      <c r="L20" s="55" t="str">
        <f>IF(Tabela2[[#This Row],[Moeda]]&lt;&gt;"",Tabela2[[#This Row],[Conversão de moeda]]+Tabela2[[#This Row],[Valor do Imposto]], " ")</f>
        <v xml:space="preserve"> </v>
      </c>
    </row>
    <row r="21" spans="1:15" x14ac:dyDescent="0.25">
      <c r="B21" s="54"/>
      <c r="E21" s="14"/>
      <c r="F21" s="55"/>
      <c r="G21" s="56"/>
      <c r="H21" s="55" t="str">
        <f>IF(Tabela2[[#This Row],[Moeda]]="D",Tabela2[[#This Row],[Preço Total do Item]]*$G$3,IF(Tabela2[[#This Row],[Moeda]]="E",Tabela2[[#This Row],[Preço Total do Item]]*$G$4,IF(Tabela2[[#This Row],[Moeda]]="R",Tabela2[[#This Row],[Preço Total do Item]]," ")))</f>
        <v xml:space="preserve"> </v>
      </c>
      <c r="I21" s="57" t="str">
        <f t="shared" si="0"/>
        <v>Real</v>
      </c>
      <c r="J21" s="58"/>
      <c r="K21" s="59" t="str">
        <f>IF(Tabela2[[#This Row],[Moeda]]="","",SUM(Tabela2[[#This Row],[Conversão de moeda]]*Tabela2[[#This Row],[Imposto em %]]))</f>
        <v/>
      </c>
      <c r="L21" s="55" t="str">
        <f>IF(Tabela2[[#This Row],[Moeda]]&lt;&gt;"",Tabela2[[#This Row],[Conversão de moeda]]+Tabela2[[#This Row],[Valor do Imposto]], " ")</f>
        <v xml:space="preserve"> </v>
      </c>
    </row>
    <row r="22" spans="1:15" x14ac:dyDescent="0.25">
      <c r="B22" s="54"/>
      <c r="E22" s="14"/>
      <c r="F22" s="55"/>
      <c r="G22" s="56"/>
      <c r="H22" s="55" t="str">
        <f>IF(Tabela2[[#This Row],[Moeda]]="D",Tabela2[[#This Row],[Preço Total do Item]]*$G$3,IF(Tabela2[[#This Row],[Moeda]]="E",Tabela2[[#This Row],[Preço Total do Item]]*$G$4,IF(Tabela2[[#This Row],[Moeda]]="R",Tabela2[[#This Row],[Preço Total do Item]]," ")))</f>
        <v xml:space="preserve"> </v>
      </c>
      <c r="I22" s="57" t="str">
        <f t="shared" si="0"/>
        <v>Real</v>
      </c>
      <c r="J22" s="58"/>
      <c r="K22" s="59" t="str">
        <f>IF(Tabela2[[#This Row],[Moeda]]="","",SUM(Tabela2[[#This Row],[Conversão de moeda]]*Tabela2[[#This Row],[Imposto em %]]))</f>
        <v/>
      </c>
      <c r="L22" s="55" t="str">
        <f>IF(Tabela2[[#This Row],[Moeda]]&lt;&gt;"",Tabela2[[#This Row],[Conversão de moeda]]+Tabela2[[#This Row],[Valor do Imposto]], " ")</f>
        <v xml:space="preserve"> </v>
      </c>
    </row>
    <row r="23" spans="1:15" x14ac:dyDescent="0.25">
      <c r="A23" s="27"/>
      <c r="B23" s="60"/>
      <c r="C23" s="27"/>
      <c r="D23" s="27"/>
      <c r="E23" s="61"/>
      <c r="F23" s="62"/>
      <c r="G23" s="63"/>
      <c r="H23" s="62" t="str">
        <f>IF(Tabela2[[#This Row],[Moeda]]="D",Tabela2[[#This Row],[Preço Total do Item]]*$G$3,IF(Tabela2[[#This Row],[Moeda]]="E",Tabela2[[#This Row],[Preço Total do Item]]*$G$4,IF(Tabela2[[#This Row],[Moeda]]="R",Tabela2[[#This Row],[Preço Total do Item]]," ")))</f>
        <v xml:space="preserve"> </v>
      </c>
      <c r="I23" s="64" t="str">
        <f t="shared" si="0"/>
        <v>Real</v>
      </c>
      <c r="J23" s="65"/>
      <c r="K23" s="66" t="str">
        <f>IF(Tabela2[[#This Row],[Moeda]]="","",SUM(Tabela2[[#This Row],[Conversão de moeda]]*Tabela2[[#This Row],[Imposto em %]]))</f>
        <v/>
      </c>
      <c r="L23" s="55" t="str">
        <f>IF(Tabela2[[#This Row],[Moeda]]&lt;&gt;"",Tabela2[[#This Row],[Conversão de moeda]]+Tabela2[[#This Row],[Valor do Imposto]], " ")</f>
        <v xml:space="preserve"> </v>
      </c>
    </row>
    <row r="24" spans="1:15" x14ac:dyDescent="0.25">
      <c r="B24" s="54"/>
      <c r="E24" s="14"/>
      <c r="F24" s="55"/>
      <c r="H24" s="55"/>
      <c r="I24" s="67"/>
      <c r="J24" s="68"/>
      <c r="K24" s="69"/>
    </row>
    <row r="25" spans="1:15" x14ac:dyDescent="0.25">
      <c r="A25" s="27"/>
      <c r="B25" s="60"/>
      <c r="C25" s="27"/>
      <c r="D25" s="27"/>
      <c r="E25" s="61"/>
      <c r="F25" s="62"/>
      <c r="G25" s="27"/>
      <c r="H25" s="55"/>
      <c r="I25" s="70"/>
      <c r="J25" s="68"/>
      <c r="K25" s="69"/>
    </row>
    <row r="26" spans="1:15" x14ac:dyDescent="0.25">
      <c r="A26" s="27"/>
      <c r="B26" s="27"/>
      <c r="C26" s="27"/>
      <c r="D26" s="27"/>
      <c r="E26" s="61"/>
      <c r="F26" s="62"/>
      <c r="G26" s="27"/>
      <c r="H26" s="62"/>
      <c r="I26" s="70"/>
      <c r="J26" s="27"/>
      <c r="K26" s="27"/>
    </row>
    <row r="27" spans="1:15" x14ac:dyDescent="0.25">
      <c r="A27" s="27"/>
      <c r="B27" s="27"/>
      <c r="C27" s="27"/>
      <c r="D27" s="27"/>
      <c r="E27" s="61"/>
      <c r="F27" s="62"/>
      <c r="G27" s="27"/>
      <c r="H27" s="62"/>
      <c r="I27" s="70"/>
      <c r="J27" s="27"/>
      <c r="K27" s="27"/>
    </row>
    <row r="28" spans="1:15" x14ac:dyDescent="0.25">
      <c r="A28" s="27"/>
      <c r="B28" s="27"/>
      <c r="C28" s="27"/>
      <c r="D28" s="27"/>
      <c r="E28" s="61"/>
      <c r="F28" s="62"/>
      <c r="G28" s="27"/>
      <c r="H28" s="62"/>
      <c r="I28" s="70"/>
      <c r="J28" s="27"/>
      <c r="K28" s="27"/>
    </row>
    <row r="29" spans="1:15" x14ac:dyDescent="0.25">
      <c r="E29" s="14"/>
    </row>
    <row r="30" spans="1:15" x14ac:dyDescent="0.25">
      <c r="E30" s="14"/>
    </row>
  </sheetData>
  <mergeCells count="15">
    <mergeCell ref="B11:C11"/>
    <mergeCell ref="K3:K4"/>
    <mergeCell ref="F9:G9"/>
    <mergeCell ref="F12:H12"/>
    <mergeCell ref="F14:H14"/>
    <mergeCell ref="J14:K14"/>
    <mergeCell ref="L3:L4"/>
    <mergeCell ref="F2:G2"/>
    <mergeCell ref="H9:I9"/>
    <mergeCell ref="K1:L1"/>
    <mergeCell ref="A1:E1"/>
    <mergeCell ref="B9:C9"/>
    <mergeCell ref="B8:C8"/>
    <mergeCell ref="B7:C7"/>
    <mergeCell ref="H2:I2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B7 B11 H17:H23 K17:K23 I17:I23 L17:L23 L12:L14 J12 L9 I7:I8 H9 B9" unlockedFormula="1"/>
  </ignoredErrors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9"/>
  <sheetViews>
    <sheetView workbookViewId="0">
      <selection activeCell="E3" sqref="E3"/>
    </sheetView>
  </sheetViews>
  <sheetFormatPr defaultRowHeight="15" x14ac:dyDescent="0.25"/>
  <cols>
    <col min="1" max="1" width="9.140625" style="5"/>
    <col min="2" max="2" width="56" style="5" customWidth="1"/>
    <col min="3" max="16384" width="9.140625" style="5"/>
  </cols>
  <sheetData>
    <row r="2" spans="1:2" ht="45.75" customHeight="1" x14ac:dyDescent="0.25">
      <c r="A2" s="2"/>
      <c r="B2" s="104" t="s">
        <v>53</v>
      </c>
    </row>
    <row r="3" spans="1:2" ht="45.75" customHeight="1" x14ac:dyDescent="0.25">
      <c r="A3" s="2"/>
      <c r="B3" s="3"/>
    </row>
    <row r="5" spans="1:2" ht="28.5" x14ac:dyDescent="0.45">
      <c r="B5" s="6"/>
    </row>
    <row r="6" spans="1:2" ht="28.5" x14ac:dyDescent="0.45">
      <c r="A6" s="2"/>
      <c r="B6" s="4"/>
    </row>
    <row r="7" spans="1:2" x14ac:dyDescent="0.25">
      <c r="B7" s="7"/>
    </row>
    <row r="8" spans="1:2" x14ac:dyDescent="0.25">
      <c r="B8" s="71"/>
    </row>
    <row r="9" spans="1:2" x14ac:dyDescent="0.25">
      <c r="B9" s="8"/>
    </row>
  </sheetData>
  <sheetProtection selectLockedCells="1"/>
  <hyperlinks>
    <hyperlink ref="B2" r:id="rId1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7"/>
  <sheetViews>
    <sheetView workbookViewId="0">
      <selection activeCell="B19" sqref="B19"/>
    </sheetView>
  </sheetViews>
  <sheetFormatPr defaultRowHeight="15" x14ac:dyDescent="0.25"/>
  <cols>
    <col min="1" max="1" width="43.7109375" customWidth="1"/>
    <col min="2" max="2" width="132.5703125" bestFit="1" customWidth="1"/>
  </cols>
  <sheetData>
    <row r="1" spans="1:2" ht="18" customHeight="1" x14ac:dyDescent="0.25">
      <c r="A1" s="75" t="s">
        <v>82</v>
      </c>
      <c r="B1" s="76" t="s">
        <v>83</v>
      </c>
    </row>
    <row r="2" spans="1:2" ht="18" customHeight="1" x14ac:dyDescent="0.25">
      <c r="A2" s="77" t="s">
        <v>60</v>
      </c>
      <c r="B2" s="78" t="s">
        <v>84</v>
      </c>
    </row>
    <row r="3" spans="1:2" ht="18" customHeight="1" x14ac:dyDescent="0.25">
      <c r="A3" s="77" t="s">
        <v>61</v>
      </c>
      <c r="B3" s="78" t="s">
        <v>62</v>
      </c>
    </row>
    <row r="4" spans="1:2" ht="18" customHeight="1" x14ac:dyDescent="0.25">
      <c r="A4" s="77" t="s">
        <v>63</v>
      </c>
      <c r="B4" s="78" t="s">
        <v>85</v>
      </c>
    </row>
    <row r="5" spans="1:2" ht="18" customHeight="1" x14ac:dyDescent="0.25">
      <c r="A5" s="77" t="s">
        <v>64</v>
      </c>
      <c r="B5" s="78" t="s">
        <v>65</v>
      </c>
    </row>
    <row r="6" spans="1:2" ht="18" customHeight="1" x14ac:dyDescent="0.25">
      <c r="A6" s="77" t="s">
        <v>66</v>
      </c>
      <c r="B6" s="78" t="s">
        <v>67</v>
      </c>
    </row>
    <row r="7" spans="1:2" ht="18" customHeight="1" x14ac:dyDescent="0.25">
      <c r="A7" s="77" t="s">
        <v>68</v>
      </c>
      <c r="B7" s="78" t="s">
        <v>86</v>
      </c>
    </row>
    <row r="8" spans="1:2" ht="18" customHeight="1" x14ac:dyDescent="0.25">
      <c r="A8" s="77" t="s">
        <v>69</v>
      </c>
      <c r="B8" s="78" t="s">
        <v>87</v>
      </c>
    </row>
    <row r="9" spans="1:2" ht="18" customHeight="1" x14ac:dyDescent="0.25">
      <c r="A9" s="84" t="s">
        <v>70</v>
      </c>
      <c r="B9" s="78" t="s">
        <v>71</v>
      </c>
    </row>
    <row r="10" spans="1:2" ht="18" customHeight="1" x14ac:dyDescent="0.25">
      <c r="A10" s="77" t="s">
        <v>72</v>
      </c>
      <c r="B10" s="78" t="s">
        <v>73</v>
      </c>
    </row>
    <row r="11" spans="1:2" ht="18" customHeight="1" x14ac:dyDescent="0.25">
      <c r="A11" s="77" t="s">
        <v>74</v>
      </c>
      <c r="B11" s="78" t="s">
        <v>75</v>
      </c>
    </row>
    <row r="12" spans="1:2" ht="18" customHeight="1" x14ac:dyDescent="0.25">
      <c r="A12" s="77" t="s">
        <v>76</v>
      </c>
      <c r="B12" s="78" t="s">
        <v>77</v>
      </c>
    </row>
    <row r="13" spans="1:2" ht="18" customHeight="1" x14ac:dyDescent="0.25">
      <c r="A13" s="77" t="s">
        <v>78</v>
      </c>
      <c r="B13" s="78" t="s">
        <v>79</v>
      </c>
    </row>
    <row r="14" spans="1:2" ht="18" customHeight="1" x14ac:dyDescent="0.25">
      <c r="A14" s="77" t="s">
        <v>80</v>
      </c>
      <c r="B14" s="78" t="s">
        <v>88</v>
      </c>
    </row>
    <row r="15" spans="1:2" ht="18" customHeight="1" x14ac:dyDescent="0.25">
      <c r="A15" s="79"/>
      <c r="B15" s="79"/>
    </row>
    <row r="16" spans="1:2" ht="18" customHeight="1" x14ac:dyDescent="0.25">
      <c r="A16" s="80" t="s">
        <v>81</v>
      </c>
      <c r="B16" s="81" t="s">
        <v>89</v>
      </c>
    </row>
    <row r="17" spans="1:2" ht="18" customHeight="1" x14ac:dyDescent="0.25">
      <c r="A17" s="82" t="s">
        <v>90</v>
      </c>
      <c r="B17" s="83" t="s">
        <v>91</v>
      </c>
    </row>
  </sheetData>
  <hyperlinks>
    <hyperlink ref="A2" r:id="rId1" xr:uid="{00000000-0004-0000-0200-000000000000}"/>
    <hyperlink ref="A3" r:id="rId2" xr:uid="{00000000-0004-0000-0200-000001000000}"/>
    <hyperlink ref="A4" r:id="rId3" xr:uid="{00000000-0004-0000-0200-000002000000}"/>
    <hyperlink ref="A5" r:id="rId4" xr:uid="{00000000-0004-0000-0200-000003000000}"/>
    <hyperlink ref="A6" r:id="rId5" xr:uid="{00000000-0004-0000-0200-000004000000}"/>
    <hyperlink ref="A7" r:id="rId6" xr:uid="{00000000-0004-0000-0200-000005000000}"/>
    <hyperlink ref="A8" r:id="rId7" xr:uid="{00000000-0004-0000-0200-000006000000}"/>
    <hyperlink ref="A9" r:id="rId8" xr:uid="{00000000-0004-0000-0200-000007000000}"/>
    <hyperlink ref="A10" r:id="rId9" display="Planilha de Controle de Produtos Perecóveis" xr:uid="{00000000-0004-0000-0200-000008000000}"/>
    <hyperlink ref="A11" r:id="rId10" xr:uid="{00000000-0004-0000-0200-000009000000}"/>
    <hyperlink ref="A12" r:id="rId11" xr:uid="{00000000-0004-0000-0200-00000A000000}"/>
    <hyperlink ref="A13" r:id="rId12" xr:uid="{00000000-0004-0000-0200-00000B000000}"/>
    <hyperlink ref="A14" r:id="rId13" xr:uid="{00000000-0004-0000-0200-00000C000000}"/>
    <hyperlink ref="A16" r:id="rId14" xr:uid="{00000000-0004-0000-0200-00000D000000}"/>
  </hyperlinks>
  <pageMargins left="0.511811024" right="0.511811024" top="0.78740157499999996" bottom="0.78740157499999996" header="0.31496062000000002" footer="0.31496062000000002"/>
  <pageSetup paperSize="9" orientation="portrait"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3"/>
  <sheetViews>
    <sheetView workbookViewId="0">
      <selection activeCell="B9" sqref="B9"/>
    </sheetView>
  </sheetViews>
  <sheetFormatPr defaultRowHeight="15" x14ac:dyDescent="0.25"/>
  <cols>
    <col min="2" max="2" width="74.28515625" customWidth="1"/>
  </cols>
  <sheetData>
    <row r="2" spans="2:2" x14ac:dyDescent="0.25">
      <c r="B2" t="s">
        <v>50</v>
      </c>
    </row>
    <row r="3" spans="2:2" x14ac:dyDescent="0.25">
      <c r="B3" s="1" t="s">
        <v>51</v>
      </c>
    </row>
  </sheetData>
  <hyperlinks>
    <hyperlink ref="B3" r:id="rId1" xr:uid="{00000000-0004-0000-0300-000000000000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Custo-Produto</vt:lpstr>
      <vt:lpstr>info</vt:lpstr>
      <vt:lpstr>VER MAIS PLANILHAS</vt:lpstr>
      <vt:lpstr>Plan3</vt:lpstr>
      <vt:lpstr>tab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Edivaldo; Greice Guedes</dc:creator>
  <cp:lastModifiedBy>Edivaldo</cp:lastModifiedBy>
  <dcterms:created xsi:type="dcterms:W3CDTF">2013-04-26T10:50:08Z</dcterms:created>
  <dcterms:modified xsi:type="dcterms:W3CDTF">2018-03-18T19:29:09Z</dcterms:modified>
</cp:coreProperties>
</file>