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ivaldo\Documents\PLANILHAS DESBLOQUEA\PACOTE-de-PLANILHAS-2018\"/>
    </mc:Choice>
  </mc:AlternateContent>
  <xr:revisionPtr revIDLastSave="0" documentId="13_ncr:1_{650D3822-CB47-415C-A4BA-9F4EBACEDE12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produtos" sheetId="1" r:id="rId1"/>
    <sheet name="Legenda da Planilha" sheetId="4" r:id="rId2"/>
    <sheet name="Plan3" sheetId="3" state="hidden" r:id="rId3"/>
    <sheet name="  " sheetId="5" state="hidden" r:id="rId4"/>
  </sheets>
  <definedNames>
    <definedName name="A5I">'Legenda da Planilha'!$C$16</definedName>
    <definedName name="D5I">'Legenda da Planilha'!$D$16</definedName>
    <definedName name="E5I">'Legenda da Planilha'!$E$16</definedName>
    <definedName name="Lista">'Legenda da Planilha'!$B$18:$B$21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I15" i="1"/>
  <c r="J15" i="1" s="1"/>
  <c r="M15" i="1"/>
  <c r="N15" i="1" s="1"/>
  <c r="I14" i="1"/>
  <c r="J14" i="1" s="1"/>
  <c r="M14" i="1"/>
  <c r="N14" i="1" s="1"/>
  <c r="M3" i="1"/>
  <c r="N3" i="1" s="1"/>
  <c r="M4" i="1"/>
  <c r="N4" i="1" s="1"/>
  <c r="M5" i="1"/>
  <c r="N5" i="1" s="1"/>
  <c r="M6" i="1"/>
  <c r="N6" i="1" s="1"/>
  <c r="M7" i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I13" i="1"/>
  <c r="K13" i="1" s="1"/>
  <c r="I12" i="1"/>
  <c r="J12" i="1" s="1"/>
  <c r="I11" i="1"/>
  <c r="K11" i="1" s="1"/>
  <c r="I10" i="1"/>
  <c r="J10" i="1" s="1"/>
  <c r="I9" i="1"/>
  <c r="K9" i="1" s="1"/>
  <c r="I8" i="1"/>
  <c r="J8" i="1" s="1"/>
  <c r="I7" i="1"/>
  <c r="K7" i="1" s="1"/>
  <c r="I6" i="1"/>
  <c r="K6" i="1" s="1"/>
  <c r="I5" i="1"/>
  <c r="K5" i="1" s="1"/>
  <c r="I4" i="1"/>
  <c r="J4" i="1" s="1"/>
  <c r="I3" i="1"/>
  <c r="K3" i="1" s="1"/>
  <c r="J6" i="1"/>
  <c r="J11" i="1" l="1"/>
  <c r="K15" i="1"/>
  <c r="K14" i="1"/>
  <c r="J3" i="1"/>
  <c r="J13" i="1"/>
  <c r="J5" i="1"/>
  <c r="J9" i="1"/>
  <c r="J7" i="1"/>
  <c r="K12" i="1"/>
  <c r="K10" i="1"/>
  <c r="K8" i="1"/>
  <c r="K4" i="1"/>
</calcChain>
</file>

<file path=xl/sharedStrings.xml><?xml version="1.0" encoding="utf-8"?>
<sst xmlns="http://schemas.openxmlformats.org/spreadsheetml/2006/main" count="48" uniqueCount="42">
  <si>
    <t>PRODUTOS</t>
  </si>
  <si>
    <t>MENTEIGA</t>
  </si>
  <si>
    <t>SAL</t>
  </si>
  <si>
    <t>UNID.</t>
  </si>
  <si>
    <t>KG</t>
  </si>
  <si>
    <t>CX</t>
  </si>
  <si>
    <t>QTDE</t>
  </si>
  <si>
    <t>PREÇO</t>
  </si>
  <si>
    <t>VALOR TOTAL</t>
  </si>
  <si>
    <t>Estoque Máximo</t>
  </si>
  <si>
    <t>Estoque mínimo</t>
  </si>
  <si>
    <t>%</t>
  </si>
  <si>
    <t>Advertência</t>
  </si>
  <si>
    <t>Comprar qtde</t>
  </si>
  <si>
    <t>Data do vencimento</t>
  </si>
  <si>
    <t>Hoje</t>
  </si>
  <si>
    <t>Dias Para vencer</t>
  </si>
  <si>
    <t>cor das linhas da planilha</t>
  </si>
  <si>
    <t>cabeçalho da coluna onde pode ser digitados; texto e valor, de acordo com a coluna</t>
  </si>
  <si>
    <t>Legenda da data de Vencimento maior que 30 dias</t>
  </si>
  <si>
    <t>Legenda da data de Vencimento com valor entre 16 a 29 dias</t>
  </si>
  <si>
    <t>Legenda da data de vencimento com valor entre 2 e 15 dias</t>
  </si>
  <si>
    <t>Legenda da data de vencimento com valor igual a 1 dia para vencer</t>
  </si>
  <si>
    <t>Legenda com data de vencimento - Vencida</t>
  </si>
  <si>
    <t>Leganda da coluna de Estoque máximo em % - acima de 100%</t>
  </si>
  <si>
    <t>Comprar urgente</t>
  </si>
  <si>
    <t>NOTA:</t>
  </si>
  <si>
    <t>As datas de vencimento de produtos variam de acordo com as datas estabelecidas na embalagem, pelo fabricante.</t>
  </si>
  <si>
    <t>A legenda referente as datas de vencimento é simbólica. Cada produto tem sua prioridade de consumo.</t>
  </si>
  <si>
    <t>Quem baixar ultilizar esta planilha assume a responsabilidade de utilizar corretamente a data de validade de cada produto</t>
  </si>
  <si>
    <t>O Guia de Compra, apenas disponibilizar um modelo para auxiliar na criação de planilhas</t>
  </si>
  <si>
    <t>Não exclua esta tabela nem estas informações, a fim de se proteger, pois as mesas continuarão gravadas na cópia desta planilha em nosso servidor</t>
  </si>
  <si>
    <t>Planilha de Controlde de Produtos</t>
  </si>
  <si>
    <t>Obter Ajuda</t>
  </si>
  <si>
    <t>Mais Planilhas</t>
  </si>
  <si>
    <t>guiadecompra@guiadecompra.com</t>
  </si>
  <si>
    <t>www.guiadecompra.com</t>
  </si>
  <si>
    <t>Acesse o Manual Completo</t>
  </si>
  <si>
    <t xml:space="preserve">Desenvolvida por: tudoexcel.com.br - não pode ser vendida por outra empresa </t>
  </si>
  <si>
    <t>Desenvolvida por: tudoexcel.com.br - não pode ser vendida. Caso você tenha comprado essa planilha denuncie</t>
  </si>
  <si>
    <t>Esta é a a planilha de testes</t>
  </si>
  <si>
    <t>Compre a planilha aqui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</si>
</sst>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d/m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u/>
      <sz val="11"/>
      <color theme="4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0"/>
      <name val="Calibri"/>
      <family val="2"/>
    </font>
    <font>
      <u/>
      <sz val="10"/>
      <color theme="0"/>
      <name val="Calibri"/>
      <family val="2"/>
    </font>
    <font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6"/>
      <color theme="10"/>
      <name val="Calibri"/>
      <family val="2"/>
    </font>
    <font>
      <b/>
      <u/>
      <sz val="11"/>
      <color theme="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69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7499923703726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0" fillId="0" borderId="0" xfId="0" applyProtection="1">
      <protection hidden="1"/>
    </xf>
    <xf numFmtId="0" fontId="10" fillId="0" borderId="0" xfId="0" applyFont="1" applyProtection="1">
      <protection hidden="1"/>
    </xf>
    <xf numFmtId="0" fontId="0" fillId="8" borderId="0" xfId="0" applyFill="1" applyProtection="1">
      <protection hidden="1"/>
    </xf>
    <xf numFmtId="0" fontId="0" fillId="3" borderId="0" xfId="0" applyFill="1" applyProtection="1">
      <protection hidden="1"/>
    </xf>
    <xf numFmtId="0" fontId="0" fillId="6" borderId="0" xfId="0" applyFill="1" applyProtection="1">
      <protection hidden="1"/>
    </xf>
    <xf numFmtId="0" fontId="0" fillId="5" borderId="0" xfId="0" applyFill="1" applyProtection="1">
      <protection hidden="1"/>
    </xf>
    <xf numFmtId="0" fontId="0" fillId="4" borderId="0" xfId="0" applyFill="1" applyProtection="1">
      <protection hidden="1"/>
    </xf>
    <xf numFmtId="0" fontId="0" fillId="7" borderId="0" xfId="0" applyFill="1" applyProtection="1">
      <protection hidden="1"/>
    </xf>
    <xf numFmtId="0" fontId="0" fillId="9" borderId="0" xfId="0" applyFill="1" applyAlignment="1" applyProtection="1">
      <alignment horizontal="center"/>
      <protection hidden="1"/>
    </xf>
    <xf numFmtId="0" fontId="0" fillId="10" borderId="0" xfId="0" applyFill="1" applyProtection="1">
      <protection hidden="1"/>
    </xf>
    <xf numFmtId="0" fontId="12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13" fillId="0" borderId="0" xfId="3" applyFont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8" fillId="0" borderId="2" xfId="0" applyFont="1" applyBorder="1" applyAlignment="1" applyProtection="1">
      <alignment horizontal="center"/>
      <protection hidden="1"/>
    </xf>
    <xf numFmtId="0" fontId="8" fillId="0" borderId="3" xfId="0" applyFont="1" applyBorder="1" applyAlignment="1" applyProtection="1">
      <alignment horizontal="center"/>
      <protection hidden="1"/>
    </xf>
    <xf numFmtId="0" fontId="14" fillId="0" borderId="4" xfId="3" applyFont="1" applyBorder="1" applyAlignment="1" applyProtection="1">
      <alignment horizontal="center"/>
      <protection hidden="1"/>
    </xf>
    <xf numFmtId="0" fontId="15" fillId="0" borderId="4" xfId="0" applyFont="1" applyBorder="1" applyAlignment="1" applyProtection="1">
      <alignment horizontal="center"/>
      <protection hidden="1"/>
    </xf>
    <xf numFmtId="0" fontId="10" fillId="0" borderId="0" xfId="0" applyFont="1"/>
    <xf numFmtId="0" fontId="16" fillId="12" borderId="1" xfId="0" applyFont="1" applyFill="1" applyBorder="1" applyAlignment="1" applyProtection="1">
      <alignment horizontal="center"/>
      <protection hidden="1"/>
    </xf>
    <xf numFmtId="0" fontId="16" fillId="12" borderId="2" xfId="0" applyFont="1" applyFill="1" applyBorder="1" applyAlignment="1" applyProtection="1">
      <alignment horizontal="center"/>
      <protection hidden="1"/>
    </xf>
    <xf numFmtId="0" fontId="16" fillId="12" borderId="3" xfId="0" applyFont="1" applyFill="1" applyBorder="1" applyAlignment="1" applyProtection="1">
      <alignment horizontal="center"/>
      <protection hidden="1"/>
    </xf>
    <xf numFmtId="0" fontId="17" fillId="0" borderId="0" xfId="3" applyFont="1" applyAlignment="1" applyProtection="1">
      <protection hidden="1"/>
    </xf>
    <xf numFmtId="0" fontId="0" fillId="0" borderId="0" xfId="0" applyAlignment="1" applyProtection="1">
      <alignment horizontal="center"/>
      <protection hidden="1"/>
    </xf>
    <xf numFmtId="44" fontId="0" fillId="0" borderId="0" xfId="1" applyFont="1" applyProtection="1">
      <protection hidden="1"/>
    </xf>
    <xf numFmtId="0" fontId="0" fillId="0" borderId="0" xfId="0" applyNumberFormat="1" applyProtection="1">
      <protection hidden="1"/>
    </xf>
    <xf numFmtId="0" fontId="2" fillId="0" borderId="0" xfId="0" applyNumberFormat="1" applyFont="1" applyAlignment="1" applyProtection="1">
      <alignment horizontal="center"/>
      <protection hidden="1"/>
    </xf>
    <xf numFmtId="0" fontId="2" fillId="0" borderId="0" xfId="0" applyNumberFormat="1" applyFont="1" applyProtection="1">
      <protection hidden="1"/>
    </xf>
    <xf numFmtId="14" fontId="5" fillId="0" borderId="0" xfId="0" applyNumberFormat="1" applyFont="1" applyProtection="1">
      <protection hidden="1"/>
    </xf>
    <xf numFmtId="164" fontId="4" fillId="0" borderId="0" xfId="0" applyNumberFormat="1" applyFont="1" applyProtection="1">
      <protection hidden="1"/>
    </xf>
    <xf numFmtId="0" fontId="0" fillId="0" borderId="0" xfId="0" applyNumberFormat="1" applyFont="1" applyProtection="1">
      <protection hidden="1"/>
    </xf>
    <xf numFmtId="9" fontId="3" fillId="0" borderId="0" xfId="2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44" fontId="0" fillId="0" borderId="0" xfId="1" applyFont="1" applyBorder="1" applyProtection="1">
      <protection hidden="1"/>
    </xf>
    <xf numFmtId="0" fontId="0" fillId="0" borderId="0" xfId="0" applyNumberFormat="1" applyBorder="1" applyProtection="1">
      <protection hidden="1"/>
    </xf>
    <xf numFmtId="9" fontId="3" fillId="0" borderId="0" xfId="2" applyNumberFormat="1" applyFont="1" applyBorder="1" applyAlignment="1" applyProtection="1">
      <alignment horizontal="center"/>
      <protection hidden="1"/>
    </xf>
    <xf numFmtId="0" fontId="2" fillId="0" borderId="0" xfId="0" applyNumberFormat="1" applyFont="1" applyBorder="1" applyAlignment="1" applyProtection="1">
      <alignment horizontal="center"/>
      <protection hidden="1"/>
    </xf>
    <xf numFmtId="44" fontId="0" fillId="0" borderId="0" xfId="1" applyNumberFormat="1" applyFont="1" applyBorder="1" applyProtection="1">
      <protection hidden="1"/>
    </xf>
    <xf numFmtId="0" fontId="2" fillId="0" borderId="0" xfId="2" applyNumberFormat="1" applyFont="1" applyBorder="1" applyAlignment="1" applyProtection="1">
      <alignment horizontal="center"/>
      <protection hidden="1"/>
    </xf>
    <xf numFmtId="164" fontId="4" fillId="0" borderId="0" xfId="0" applyNumberFormat="1" applyFont="1" applyBorder="1" applyProtection="1">
      <protection hidden="1"/>
    </xf>
    <xf numFmtId="0" fontId="0" fillId="0" borderId="0" xfId="0" applyNumberFormat="1" applyFont="1" applyBorder="1" applyProtection="1">
      <protection hidden="1"/>
    </xf>
    <xf numFmtId="0" fontId="9" fillId="11" borderId="0" xfId="0" applyFont="1" applyFill="1" applyAlignment="1" applyProtection="1">
      <alignment horizontal="center" vertical="center"/>
      <protection locked="0"/>
    </xf>
    <xf numFmtId="0" fontId="0" fillId="11" borderId="0" xfId="0" applyFill="1" applyProtection="1">
      <protection locked="0"/>
    </xf>
    <xf numFmtId="0" fontId="7" fillId="11" borderId="0" xfId="3" applyFont="1" applyFill="1" applyAlignment="1" applyProtection="1">
      <alignment horizontal="center" vertical="top"/>
      <protection locked="0"/>
    </xf>
    <xf numFmtId="0" fontId="11" fillId="11" borderId="0" xfId="0" applyFont="1" applyFill="1" applyAlignment="1" applyProtection="1">
      <alignment horizontal="center" vertical="top"/>
      <protection locked="0"/>
    </xf>
    <xf numFmtId="0" fontId="7" fillId="11" borderId="0" xfId="3" applyFont="1" applyFill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44" fontId="0" fillId="0" borderId="0" xfId="1" applyFont="1" applyProtection="1">
      <protection locked="0"/>
    </xf>
    <xf numFmtId="0" fontId="0" fillId="0" borderId="0" xfId="0" applyNumberFormat="1" applyProtection="1">
      <protection locked="0"/>
    </xf>
    <xf numFmtId="9" fontId="3" fillId="0" borderId="0" xfId="2" applyFont="1" applyProtection="1"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0" fontId="2" fillId="0" borderId="0" xfId="0" applyNumberFormat="1" applyFont="1" applyProtection="1">
      <protection locked="0"/>
    </xf>
    <xf numFmtId="14" fontId="5" fillId="0" borderId="0" xfId="0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0" fontId="0" fillId="0" borderId="0" xfId="0" applyNumberFormat="1" applyFont="1" applyProtection="1">
      <protection locked="0"/>
    </xf>
    <xf numFmtId="9" fontId="3" fillId="0" borderId="0" xfId="2" applyFont="1" applyAlignment="1" applyProtection="1">
      <alignment horizontal="center"/>
      <protection locked="0"/>
    </xf>
    <xf numFmtId="0" fontId="10" fillId="12" borderId="0" xfId="0" applyFont="1" applyFill="1" applyAlignment="1" applyProtection="1">
      <alignment horizontal="center"/>
      <protection hidden="1"/>
    </xf>
    <xf numFmtId="0" fontId="18" fillId="7" borderId="0" xfId="3" applyFont="1" applyFill="1" applyAlignment="1" applyProtection="1">
      <alignment horizontal="center"/>
      <protection hidden="1"/>
    </xf>
  </cellXfs>
  <cellStyles count="4">
    <cellStyle name="Hiperlink" xfId="3" builtinId="8"/>
    <cellStyle name="Moeda" xfId="1" builtinId="4"/>
    <cellStyle name="Normal" xfId="0" builtinId="0"/>
    <cellStyle name="Porcentagem" xfId="2" builtinId="5"/>
  </cellStyles>
  <dxfs count="21">
    <dxf>
      <alignment textRotation="0" indent="0" justifyLastLine="0" shrinkToFit="0" readingOrder="0"/>
      <protection locked="1" hidden="1"/>
    </dxf>
    <dxf>
      <alignment horizontal="left" vertical="top" textRotation="0" indent="0" justifyLastLine="0" shrinkToFit="0" readingOrder="0"/>
      <protection locked="1" hidden="1"/>
    </dxf>
    <dxf>
      <font>
        <b val="0"/>
      </font>
      <numFmt numFmtId="0" formatCode="General"/>
      <protection locked="1" hidden="1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d/m;@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protection locked="1" hidden="1"/>
    </dxf>
    <dxf>
      <numFmt numFmtId="0" formatCode="General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0" formatCode="General"/>
      <alignment horizontal="center" vertical="bottom" textRotation="0" wrapText="0" relative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59999389629810485"/>
        <name val="Calibri"/>
        <scheme val="minor"/>
      </font>
      <numFmt numFmtId="13" formatCode="0%"/>
      <alignment horizontal="center" vertical="bottom" textRotation="0" wrapText="0" indent="0" justifyLastLine="0" shrinkToFit="0" readingOrder="0"/>
      <protection locked="1" hidden="1"/>
    </dxf>
    <dxf>
      <numFmt numFmtId="0" formatCode="General"/>
      <protection locked="1" hidden="1"/>
    </dxf>
    <dxf>
      <protection locked="1" hidden="1"/>
    </dxf>
    <dxf>
      <numFmt numFmtId="34" formatCode="_-&quot;R$&quot;\ * #,##0.00_-;\-&quot;R$&quot;\ * #,##0.00_-;_-&quot;R$&quot;\ * &quot;-&quot;??_-;_-@_-"/>
      <protection locked="1" hidden="1"/>
    </dxf>
    <dxf>
      <protection locked="1" hidden="1"/>
    </dxf>
    <dxf>
      <alignment horizontal="center" vertical="bottom" textRotation="0" wrapText="0" indent="0" justifyLastLine="0" shrinkToFit="0" readingOrder="0"/>
      <protection locked="1" hidden="1"/>
    </dxf>
    <dxf>
      <protection locked="1" hidden="1"/>
    </dxf>
    <dxf>
      <protection locked="1" hidden="1"/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E6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3" displayName="Tabela3" ref="B2:N15" totalsRowShown="0" headerRowDxfId="1" dataDxfId="0">
  <autoFilter ref="B2:N15" xr:uid="{00000000-0009-0000-0100-000003000000}"/>
  <sortState xmlns:xlrd2="http://schemas.microsoft.com/office/spreadsheetml/2017/richdata2" ref="B5:K15">
    <sortCondition descending="1" ref="B4:B15"/>
  </sortState>
  <tableColumns count="13">
    <tableColumn id="1" xr3:uid="{00000000-0010-0000-0000-000001000000}" name="PRODUTOS" dataDxfId="14"/>
    <tableColumn id="2" xr3:uid="{00000000-0010-0000-0000-000002000000}" name="UNID." dataDxfId="13"/>
    <tableColumn id="3" xr3:uid="{00000000-0010-0000-0000-000003000000}" name="QTDE" dataDxfId="12"/>
    <tableColumn id="4" xr3:uid="{00000000-0010-0000-0000-000004000000}" name="PREÇO" dataDxfId="11" dataCellStyle="Moeda"/>
    <tableColumn id="5" xr3:uid="{00000000-0010-0000-0000-000005000000}" name="VALOR TOTAL" dataDxfId="10" dataCellStyle="Moeda">
      <calculatedColumnFormula>IF($J$1=A5I,Tabela3[[#This Row],[QTDE]]*Tabela3[[#This Row],[PREÇO]],0)</calculatedColumnFormula>
    </tableColumn>
    <tableColumn id="6" xr3:uid="{00000000-0010-0000-0000-000006000000}" name="Estoque Máximo" dataDxfId="9"/>
    <tableColumn id="7" xr3:uid="{00000000-0010-0000-0000-000007000000}" name="Estoque mínimo" dataDxfId="8">
      <calculatedColumnFormula>IF($L$1=D5I,G3*20%,0)</calculatedColumnFormula>
    </tableColumn>
    <tableColumn id="8" xr3:uid="{00000000-0010-0000-0000-000008000000}" name="%" dataDxfId="7" dataCellStyle="Porcentagem">
      <calculatedColumnFormula>D3/G3</calculatedColumnFormula>
    </tableColumn>
    <tableColumn id="9" xr3:uid="{00000000-0010-0000-0000-000009000000}" name="Advertência" dataDxfId="6" dataCellStyle="Porcentagem">
      <calculatedColumnFormula>IF(I3&lt;0.12,"Comprar Urgente",IF(I3&lt;=0.2,"Comprar"," "))</calculatedColumnFormula>
    </tableColumn>
    <tableColumn id="11" xr3:uid="{00000000-0010-0000-0000-00000B000000}" name="Comprar qtde" dataDxfId="5">
      <calculatedColumnFormula>IF(I3&lt;=20%,G3-D3,"")</calculatedColumnFormula>
    </tableColumn>
    <tableColumn id="10" xr3:uid="{00000000-0010-0000-0000-00000A000000}" name="Data do vencimento" dataDxfId="4"/>
    <tableColumn id="12" xr3:uid="{00000000-0010-0000-0000-00000C000000}" name="Hoje" dataDxfId="3">
      <calculatedColumnFormula>TODAY()</calculatedColumnFormula>
    </tableColumn>
    <tableColumn id="13" xr3:uid="{00000000-0010-0000-0000-00000D000000}" name="Dias Para vencer" dataDxfId="2">
      <calculatedColumnFormula>IF($M$1=E5I,Tabela3[[#This Row],[Data do vencimento]]-Tabela3[[#This Row],[Hoje]],0)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udoexcel.com.br/produto/planilha-para-controlar-produtos-pereciveis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udoexcel.com.br/produto/planilha-para-controlar-produtos-pereciveis" TargetMode="External"/><Relationship Id="rId1" Type="http://schemas.openxmlformats.org/officeDocument/2006/relationships/hyperlink" Target="http://www.guiadecompra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www.guiadecompra.com/" TargetMode="External"/><Relationship Id="rId1" Type="http://schemas.openxmlformats.org/officeDocument/2006/relationships/hyperlink" Target="mailto:guiadecompra@guiadecompra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://www.guiadecompra.com/" TargetMode="External"/><Relationship Id="rId1" Type="http://schemas.openxmlformats.org/officeDocument/2006/relationships/hyperlink" Target="mailto:guiadecompra@guiadecompr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showGridLines="0" tabSelected="1" workbookViewId="0">
      <selection activeCell="J19" sqref="J19"/>
    </sheetView>
  </sheetViews>
  <sheetFormatPr defaultRowHeight="15" x14ac:dyDescent="0.25"/>
  <cols>
    <col min="1" max="1" width="2.85546875" style="1" customWidth="1"/>
    <col min="2" max="2" width="21.5703125" style="1" customWidth="1"/>
    <col min="3" max="3" width="6.5703125" style="1" customWidth="1"/>
    <col min="4" max="4" width="8" style="1" bestFit="1" customWidth="1"/>
    <col min="5" max="5" width="12.85546875" style="1" customWidth="1"/>
    <col min="6" max="6" width="15.42578125" style="1" bestFit="1" customWidth="1"/>
    <col min="7" max="7" width="10.5703125" style="1" bestFit="1" customWidth="1"/>
    <col min="8" max="8" width="12.140625" style="1" customWidth="1"/>
    <col min="9" max="9" width="5.5703125" style="1" bestFit="1" customWidth="1"/>
    <col min="10" max="10" width="16.42578125" style="1" bestFit="1" customWidth="1"/>
    <col min="11" max="11" width="9.85546875" style="1" customWidth="1"/>
    <col min="12" max="12" width="14.7109375" style="1" customWidth="1"/>
    <col min="13" max="13" width="6" style="1" customWidth="1"/>
    <col min="14" max="15" width="9.7109375" style="1" customWidth="1"/>
    <col min="16" max="16384" width="9.140625" style="1"/>
  </cols>
  <sheetData>
    <row r="1" spans="1:14" ht="23.25" customHeight="1" x14ac:dyDescent="0.25">
      <c r="A1" s="14"/>
      <c r="B1" s="45" t="s">
        <v>32</v>
      </c>
      <c r="C1" s="45"/>
      <c r="D1" s="45"/>
      <c r="E1" s="45"/>
      <c r="F1" s="46"/>
      <c r="G1" s="46"/>
      <c r="H1" s="46"/>
      <c r="I1" s="46"/>
      <c r="J1" s="47"/>
      <c r="K1" s="48"/>
      <c r="L1" s="49"/>
      <c r="M1" s="47"/>
      <c r="N1" s="47"/>
    </row>
    <row r="2" spans="1:14" ht="30" x14ac:dyDescent="0.25">
      <c r="A2" s="14"/>
      <c r="B2" s="50" t="s">
        <v>0</v>
      </c>
      <c r="C2" s="50" t="s">
        <v>3</v>
      </c>
      <c r="D2" s="50" t="s">
        <v>6</v>
      </c>
      <c r="E2" s="50" t="s">
        <v>7</v>
      </c>
      <c r="F2" s="51" t="s">
        <v>8</v>
      </c>
      <c r="G2" s="52" t="s">
        <v>9</v>
      </c>
      <c r="H2" s="53" t="s">
        <v>10</v>
      </c>
      <c r="I2" s="51" t="s">
        <v>11</v>
      </c>
      <c r="J2" s="51" t="s">
        <v>12</v>
      </c>
      <c r="K2" s="53" t="s">
        <v>13</v>
      </c>
      <c r="L2" s="52" t="s">
        <v>14</v>
      </c>
      <c r="M2" s="52" t="s">
        <v>15</v>
      </c>
      <c r="N2" s="53" t="s">
        <v>16</v>
      </c>
    </row>
    <row r="3" spans="1:14" x14ac:dyDescent="0.25">
      <c r="A3" s="14"/>
      <c r="B3" s="14" t="s">
        <v>2</v>
      </c>
      <c r="C3" s="14" t="s">
        <v>4</v>
      </c>
      <c r="D3" s="54">
        <v>22</v>
      </c>
      <c r="E3" s="55">
        <v>1</v>
      </c>
      <c r="F3" s="55">
        <f>IF($J$1=A5I,Tabela3[[#This Row],[QTDE]]*Tabela3[[#This Row],[PREÇO]],0)</f>
        <v>22</v>
      </c>
      <c r="G3" s="14">
        <v>20</v>
      </c>
      <c r="H3" s="56">
        <f t="shared" ref="H3:H15" si="0">IF($L$1=D5I,G3*20%,0)</f>
        <v>4</v>
      </c>
      <c r="I3" s="57">
        <f t="shared" ref="I3:I13" si="1">D3/G3</f>
        <v>1.1000000000000001</v>
      </c>
      <c r="J3" s="58" t="str">
        <f t="shared" ref="J3:J13" si="2">IF(I3&lt;0.12,"Comprar Urgente",IF(I3&lt;=0.2,"Comprar"," "))</f>
        <v xml:space="preserve"> </v>
      </c>
      <c r="K3" s="59" t="str">
        <f t="shared" ref="K3:K13" si="3">IF(I3&lt;=20%,G3-D3,"")</f>
        <v/>
      </c>
      <c r="L3" s="60">
        <v>44652</v>
      </c>
      <c r="M3" s="61">
        <f t="shared" ref="M3:M13" ca="1" si="4">TODAY()</f>
        <v>43872</v>
      </c>
      <c r="N3" s="62">
        <f ca="1">IF($M$1=E5I,Tabela3[[#This Row],[Data do vencimento]]-Tabela3[[#This Row],[Hoje]],0)</f>
        <v>780</v>
      </c>
    </row>
    <row r="4" spans="1:14" x14ac:dyDescent="0.25">
      <c r="A4" s="14"/>
      <c r="B4" s="14" t="s">
        <v>1</v>
      </c>
      <c r="C4" s="14" t="s">
        <v>5</v>
      </c>
      <c r="D4" s="54">
        <v>11</v>
      </c>
      <c r="E4" s="55">
        <v>2.5</v>
      </c>
      <c r="F4" s="55">
        <f>IF($J$1=A5I,Tabela3[[#This Row],[QTDE]]*Tabela3[[#This Row],[PREÇO]],0)</f>
        <v>27.5</v>
      </c>
      <c r="G4" s="14">
        <v>60</v>
      </c>
      <c r="H4" s="56">
        <f t="shared" si="0"/>
        <v>12</v>
      </c>
      <c r="I4" s="63">
        <f t="shared" si="1"/>
        <v>0.18333333333333332</v>
      </c>
      <c r="J4" s="58" t="str">
        <f t="shared" si="2"/>
        <v>Comprar</v>
      </c>
      <c r="K4" s="59">
        <f t="shared" si="3"/>
        <v>49</v>
      </c>
      <c r="L4" s="60">
        <v>44653</v>
      </c>
      <c r="M4" s="61">
        <f t="shared" ca="1" si="4"/>
        <v>43872</v>
      </c>
      <c r="N4" s="62">
        <f ca="1">IF($M$1=E5I,Tabela3[[#This Row],[Data do vencimento]]-Tabela3[[#This Row],[Hoje]],0)</f>
        <v>781</v>
      </c>
    </row>
    <row r="5" spans="1:14" x14ac:dyDescent="0.25">
      <c r="A5" s="14"/>
      <c r="B5" s="14"/>
      <c r="C5" s="14"/>
      <c r="D5" s="54"/>
      <c r="E5" s="55"/>
      <c r="F5" s="55">
        <f>IF($J$1=A5I,Tabela3[[#This Row],[QTDE]]*Tabela3[[#This Row],[PREÇO]],0)</f>
        <v>0</v>
      </c>
      <c r="G5" s="14">
        <v>1</v>
      </c>
      <c r="H5" s="56">
        <f t="shared" si="0"/>
        <v>0.2</v>
      </c>
      <c r="I5" s="63">
        <f t="shared" si="1"/>
        <v>0</v>
      </c>
      <c r="J5" s="58" t="str">
        <f t="shared" si="2"/>
        <v>Comprar Urgente</v>
      </c>
      <c r="K5" s="59">
        <f t="shared" si="3"/>
        <v>1</v>
      </c>
      <c r="L5" s="60">
        <v>44654</v>
      </c>
      <c r="M5" s="61">
        <f t="shared" ca="1" si="4"/>
        <v>43872</v>
      </c>
      <c r="N5" s="62">
        <f ca="1">IF($M$1=E5I,Tabela3[[#This Row],[Data do vencimento]]-Tabela3[[#This Row],[Hoje]],0)</f>
        <v>782</v>
      </c>
    </row>
    <row r="6" spans="1:14" x14ac:dyDescent="0.25">
      <c r="B6" s="35"/>
      <c r="C6" s="35"/>
      <c r="D6" s="36"/>
      <c r="E6" s="37"/>
      <c r="F6" s="37">
        <f>IF($J$1=A5I,Tabela3[[#This Row],[QTDE]]*Tabela3[[#This Row],[PREÇO]],0)</f>
        <v>0</v>
      </c>
      <c r="G6" s="35">
        <v>1</v>
      </c>
      <c r="H6" s="38">
        <f t="shared" si="0"/>
        <v>0.2</v>
      </c>
      <c r="I6" s="39">
        <f t="shared" si="1"/>
        <v>0</v>
      </c>
      <c r="J6" s="40" t="str">
        <f t="shared" si="2"/>
        <v>Comprar Urgente</v>
      </c>
      <c r="K6" s="30">
        <f t="shared" si="3"/>
        <v>1</v>
      </c>
      <c r="L6" s="31">
        <v>44655</v>
      </c>
      <c r="M6" s="32">
        <f t="shared" ca="1" si="4"/>
        <v>43872</v>
      </c>
      <c r="N6" s="33">
        <f ca="1">IF($M$1=E5I,Tabela3[[#This Row],[Data do vencimento]]-Tabela3[[#This Row],[Hoje]],0)</f>
        <v>783</v>
      </c>
    </row>
    <row r="7" spans="1:14" x14ac:dyDescent="0.25">
      <c r="D7" s="26"/>
      <c r="E7" s="27"/>
      <c r="F7" s="27">
        <f>IF($J$1=A5I,Tabela3[[#This Row],[QTDE]]*Tabela3[[#This Row],[PREÇO]],0)</f>
        <v>0</v>
      </c>
      <c r="G7" s="1">
        <v>1</v>
      </c>
      <c r="H7" s="28">
        <f t="shared" si="0"/>
        <v>0.2</v>
      </c>
      <c r="I7" s="34">
        <f t="shared" si="1"/>
        <v>0</v>
      </c>
      <c r="J7" s="29" t="str">
        <f t="shared" si="2"/>
        <v>Comprar Urgente</v>
      </c>
      <c r="K7" s="30">
        <f t="shared" si="3"/>
        <v>1</v>
      </c>
      <c r="L7" s="31">
        <v>44656</v>
      </c>
      <c r="M7" s="32">
        <f t="shared" ca="1" si="4"/>
        <v>43872</v>
      </c>
      <c r="N7" s="33">
        <f ca="1">IF($M$1=E5I,Tabela3[[#This Row],[Data do vencimento]]-Tabela3[[#This Row],[Hoje]],0)</f>
        <v>784</v>
      </c>
    </row>
    <row r="8" spans="1:14" x14ac:dyDescent="0.25">
      <c r="B8" s="35"/>
      <c r="C8" s="35"/>
      <c r="D8" s="36"/>
      <c r="E8" s="37"/>
      <c r="F8" s="37">
        <f>IF($J$1=A5I,Tabela3[[#This Row],[QTDE]]*Tabela3[[#This Row],[PREÇO]],0)</f>
        <v>0</v>
      </c>
      <c r="G8" s="35">
        <v>1</v>
      </c>
      <c r="H8" s="38">
        <f t="shared" si="0"/>
        <v>0.2</v>
      </c>
      <c r="I8" s="39">
        <f t="shared" si="1"/>
        <v>0</v>
      </c>
      <c r="J8" s="40" t="str">
        <f t="shared" si="2"/>
        <v>Comprar Urgente</v>
      </c>
      <c r="K8" s="30">
        <f t="shared" si="3"/>
        <v>1</v>
      </c>
      <c r="L8" s="31">
        <v>44657</v>
      </c>
      <c r="M8" s="32">
        <f t="shared" ca="1" si="4"/>
        <v>43872</v>
      </c>
      <c r="N8" s="33">
        <f ca="1">IF($M$1=E5I,Tabela3[[#This Row],[Data do vencimento]]-Tabela3[[#This Row],[Hoje]],0)</f>
        <v>785</v>
      </c>
    </row>
    <row r="9" spans="1:14" x14ac:dyDescent="0.25">
      <c r="D9" s="26"/>
      <c r="E9" s="27"/>
      <c r="F9" s="27">
        <f>IF($J$1=A5I,Tabela3[[#This Row],[QTDE]]*Tabela3[[#This Row],[PREÇO]],0)</f>
        <v>0</v>
      </c>
      <c r="G9" s="1">
        <v>1</v>
      </c>
      <c r="H9" s="28">
        <f t="shared" si="0"/>
        <v>0.2</v>
      </c>
      <c r="I9" s="34">
        <f t="shared" si="1"/>
        <v>0</v>
      </c>
      <c r="J9" s="29" t="str">
        <f t="shared" si="2"/>
        <v>Comprar Urgente</v>
      </c>
      <c r="K9" s="30">
        <f t="shared" si="3"/>
        <v>1</v>
      </c>
      <c r="L9" s="31">
        <v>44658</v>
      </c>
      <c r="M9" s="32">
        <f t="shared" ca="1" si="4"/>
        <v>43872</v>
      </c>
      <c r="N9" s="33">
        <f ca="1">IF($M$1=E5I,Tabela3[[#This Row],[Data do vencimento]]-Tabela3[[#This Row],[Hoje]],0)</f>
        <v>786</v>
      </c>
    </row>
    <row r="10" spans="1:14" x14ac:dyDescent="0.25">
      <c r="D10" s="26"/>
      <c r="E10" s="27"/>
      <c r="F10" s="27">
        <f>IF($J$1=A5I,Tabela3[[#This Row],[QTDE]]*Tabela3[[#This Row],[PREÇO]],0)</f>
        <v>0</v>
      </c>
      <c r="G10" s="1">
        <v>1</v>
      </c>
      <c r="H10" s="28">
        <f t="shared" si="0"/>
        <v>0.2</v>
      </c>
      <c r="I10" s="34">
        <f t="shared" si="1"/>
        <v>0</v>
      </c>
      <c r="J10" s="29" t="str">
        <f t="shared" si="2"/>
        <v>Comprar Urgente</v>
      </c>
      <c r="K10" s="30">
        <f t="shared" si="3"/>
        <v>1</v>
      </c>
      <c r="L10" s="31">
        <v>44659</v>
      </c>
      <c r="M10" s="32">
        <f t="shared" ca="1" si="4"/>
        <v>43872</v>
      </c>
      <c r="N10" s="33">
        <f ca="1">IF($M$1=E5I,Tabela3[[#This Row],[Data do vencimento]]-Tabela3[[#This Row],[Hoje]],0)</f>
        <v>787</v>
      </c>
    </row>
    <row r="11" spans="1:14" x14ac:dyDescent="0.25">
      <c r="D11" s="26"/>
      <c r="E11" s="27"/>
      <c r="F11" s="27">
        <f>IF($J$1=A5I,Tabela3[[#This Row],[QTDE]]*Tabela3[[#This Row],[PREÇO]],0)</f>
        <v>0</v>
      </c>
      <c r="G11" s="1">
        <v>1</v>
      </c>
      <c r="H11" s="28">
        <f t="shared" si="0"/>
        <v>0.2</v>
      </c>
      <c r="I11" s="34">
        <f t="shared" si="1"/>
        <v>0</v>
      </c>
      <c r="J11" s="29" t="str">
        <f t="shared" si="2"/>
        <v>Comprar Urgente</v>
      </c>
      <c r="K11" s="30">
        <f t="shared" si="3"/>
        <v>1</v>
      </c>
      <c r="L11" s="31">
        <v>44660</v>
      </c>
      <c r="M11" s="32">
        <f t="shared" ca="1" si="4"/>
        <v>43872</v>
      </c>
      <c r="N11" s="33">
        <f ca="1">IF($M$1=E5I,Tabela3[[#This Row],[Data do vencimento]]-Tabela3[[#This Row],[Hoje]],0)</f>
        <v>788</v>
      </c>
    </row>
    <row r="12" spans="1:14" x14ac:dyDescent="0.25">
      <c r="D12" s="26"/>
      <c r="E12" s="27"/>
      <c r="F12" s="27">
        <f>IF($J$1=A5I,Tabela3[[#This Row],[QTDE]]*Tabela3[[#This Row],[PREÇO]],0)</f>
        <v>0</v>
      </c>
      <c r="G12" s="1">
        <v>1</v>
      </c>
      <c r="H12" s="28">
        <f t="shared" si="0"/>
        <v>0.2</v>
      </c>
      <c r="I12" s="34">
        <f t="shared" si="1"/>
        <v>0</v>
      </c>
      <c r="J12" s="29" t="str">
        <f t="shared" si="2"/>
        <v>Comprar Urgente</v>
      </c>
      <c r="K12" s="30">
        <f t="shared" si="3"/>
        <v>1</v>
      </c>
      <c r="L12" s="31">
        <v>44661</v>
      </c>
      <c r="M12" s="32">
        <f t="shared" ca="1" si="4"/>
        <v>43872</v>
      </c>
      <c r="N12" s="33">
        <f ca="1">IF($M$1=E5I,Tabela3[[#This Row],[Data do vencimento]]-Tabela3[[#This Row],[Hoje]],0)</f>
        <v>789</v>
      </c>
    </row>
    <row r="13" spans="1:14" x14ac:dyDescent="0.25">
      <c r="D13" s="26"/>
      <c r="E13" s="27"/>
      <c r="F13" s="27">
        <f>IF($J$1=A5I,Tabela3[[#This Row],[QTDE]]*Tabela3[[#This Row],[PREÇO]],0)</f>
        <v>0</v>
      </c>
      <c r="G13" s="1">
        <v>1</v>
      </c>
      <c r="H13" s="28">
        <f t="shared" si="0"/>
        <v>0.2</v>
      </c>
      <c r="I13" s="34">
        <f t="shared" si="1"/>
        <v>0</v>
      </c>
      <c r="J13" s="29" t="str">
        <f t="shared" si="2"/>
        <v>Comprar Urgente</v>
      </c>
      <c r="K13" s="30">
        <f t="shared" si="3"/>
        <v>1</v>
      </c>
      <c r="L13" s="31">
        <v>44662</v>
      </c>
      <c r="M13" s="32">
        <f t="shared" ca="1" si="4"/>
        <v>43872</v>
      </c>
      <c r="N13" s="33">
        <f ca="1">IF($M$1=E5I,Tabela3[[#This Row],[Data do vencimento]]-Tabela3[[#This Row],[Hoje]],0)</f>
        <v>790</v>
      </c>
    </row>
    <row r="14" spans="1:14" x14ac:dyDescent="0.25">
      <c r="B14" s="35"/>
      <c r="C14" s="35"/>
      <c r="D14" s="36"/>
      <c r="E14" s="37"/>
      <c r="F14" s="41">
        <f>IF($J$1=A5I,Tabela3[[#This Row],[QTDE]]*Tabela3[[#This Row],[PREÇO]],0)</f>
        <v>0</v>
      </c>
      <c r="G14" s="35">
        <v>1</v>
      </c>
      <c r="H14" s="38">
        <f t="shared" si="0"/>
        <v>0.2</v>
      </c>
      <c r="I14" s="39">
        <f>D14/G14</f>
        <v>0</v>
      </c>
      <c r="J14" s="42" t="str">
        <f>IF(I14&lt;0.12,"Comprar Urgente",IF(I14&lt;=0.2,"Comprar"," "))</f>
        <v>Comprar Urgente</v>
      </c>
      <c r="K14" s="38">
        <f>IF(I14&lt;=20%,G14-D14,"")</f>
        <v>1</v>
      </c>
      <c r="L14" s="31">
        <v>44663</v>
      </c>
      <c r="M14" s="43">
        <f ca="1">TODAY()</f>
        <v>43872</v>
      </c>
      <c r="N14" s="44">
        <f ca="1">IF($M$1=E5I,Tabela3[[#This Row],[Data do vencimento]]-Tabela3[[#This Row],[Hoje]],0)</f>
        <v>791</v>
      </c>
    </row>
    <row r="15" spans="1:14" x14ac:dyDescent="0.25">
      <c r="B15" s="35"/>
      <c r="C15" s="35"/>
      <c r="D15" s="36"/>
      <c r="E15" s="37"/>
      <c r="F15" s="41">
        <f>IF($J$1=A5I,Tabela3[[#This Row],[QTDE]]*Tabela3[[#This Row],[PREÇO]],0)</f>
        <v>0</v>
      </c>
      <c r="G15" s="35">
        <v>1</v>
      </c>
      <c r="H15" s="38">
        <f t="shared" si="0"/>
        <v>0.2</v>
      </c>
      <c r="I15" s="39">
        <f>D15/G15</f>
        <v>0</v>
      </c>
      <c r="J15" s="42" t="str">
        <f>IF(I15&lt;0.12,"Comprar Urgente",IF(I15&lt;=0.2,"Comprar"," "))</f>
        <v>Comprar Urgente</v>
      </c>
      <c r="K15" s="38">
        <f>IF(I15&lt;=20%,G15-D15,"")</f>
        <v>1</v>
      </c>
      <c r="L15" s="31">
        <v>44664</v>
      </c>
      <c r="M15" s="43">
        <f ca="1">TODAY()</f>
        <v>43872</v>
      </c>
      <c r="N15" s="44">
        <f ca="1">IF($M$1=E5I,Tabela3[[#This Row],[Data do vencimento]]-Tabela3[[#This Row],[Hoje]],0)</f>
        <v>792</v>
      </c>
    </row>
    <row r="17" spans="2:7" x14ac:dyDescent="0.25">
      <c r="B17" s="64" t="s">
        <v>40</v>
      </c>
      <c r="C17" s="64"/>
      <c r="D17" s="64"/>
      <c r="E17" s="64"/>
      <c r="F17" s="65" t="s">
        <v>41</v>
      </c>
      <c r="G17" s="65"/>
    </row>
  </sheetData>
  <sheetProtection algorithmName="SHA-512" hashValue="bufXzqebQCfq29oUvkALKwcLNBUgdzXj5PhTxKK7mL9fY+DU0w9QsMiGNZY+jbga+3QjcKft+bKZNSNgT76O5Q==" saltValue="4wL6/zlRhhrzEPu8G7UmAA==" spinCount="100000" sheet="1" objects="1" scenarios="1" formatCells="0" formatColumns="0" formatRows="0" sort="0"/>
  <mergeCells count="5">
    <mergeCell ref="B1:E1"/>
    <mergeCell ref="M1:N1"/>
    <mergeCell ref="J1:K1"/>
    <mergeCell ref="B17:E17"/>
    <mergeCell ref="F17:G17"/>
  </mergeCells>
  <conditionalFormatting sqref="J3:J15">
    <cfRule type="containsText" dxfId="20" priority="12" operator="containsText" text="Comprar Urgente">
      <formula>NOT(ISERROR(SEARCH("Comprar Urgente",J3)))</formula>
    </cfRule>
  </conditionalFormatting>
  <conditionalFormatting sqref="I3:I15">
    <cfRule type="cellIs" dxfId="19" priority="11" operator="greaterThan">
      <formula>1</formula>
    </cfRule>
  </conditionalFormatting>
  <conditionalFormatting sqref="N3:N15">
    <cfRule type="cellIs" dxfId="18" priority="1" operator="lessThan">
      <formula>1</formula>
    </cfRule>
    <cfRule type="cellIs" dxfId="17" priority="2" operator="equal">
      <formula>1</formula>
    </cfRule>
    <cfRule type="cellIs" dxfId="16" priority="3" operator="between">
      <formula>2</formula>
      <formula>15</formula>
    </cfRule>
    <cfRule type="cellIs" dxfId="15" priority="4" operator="between">
      <formula>16</formula>
      <formula>30</formula>
    </cfRule>
    <cfRule type="cellIs" priority="5" operator="greaterThan">
      <formula>30</formula>
    </cfRule>
  </conditionalFormatting>
  <hyperlinks>
    <hyperlink ref="F17:G17" r:id="rId1" display="Compre a planilha aqui" xr:uid="{D0C2F302-27C5-4A8F-B1CE-164C11E47D4B}"/>
  </hyperlinks>
  <pageMargins left="0.511811024" right="0.511811024" top="0.78740157499999996" bottom="0.78740157499999996" header="0.31496062000000002" footer="0.31496062000000002"/>
  <pageSetup paperSize="9" orientation="portrait" r:id="rId2"/>
  <picture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3"/>
  <sheetViews>
    <sheetView workbookViewId="0">
      <selection activeCell="C11" sqref="C11:L11"/>
    </sheetView>
  </sheetViews>
  <sheetFormatPr defaultRowHeight="15" x14ac:dyDescent="0.25"/>
  <cols>
    <col min="1" max="1" width="9.140625" style="1"/>
    <col min="2" max="2" width="19.42578125" style="1" customWidth="1"/>
    <col min="3" max="3" width="38" style="1" customWidth="1"/>
    <col min="4" max="4" width="18.42578125" style="1" customWidth="1"/>
    <col min="5" max="5" width="22" style="1" customWidth="1"/>
    <col min="6" max="11" width="9.140625" style="1"/>
    <col min="12" max="12" width="19.5703125" style="1" customWidth="1"/>
    <col min="13" max="16384" width="9.140625" style="1"/>
  </cols>
  <sheetData>
    <row r="1" spans="1:12" x14ac:dyDescent="0.25">
      <c r="B1" s="14"/>
    </row>
    <row r="2" spans="1:12" x14ac:dyDescent="0.25">
      <c r="C2" s="2"/>
    </row>
    <row r="3" spans="1:12" x14ac:dyDescent="0.25">
      <c r="A3" s="1">
        <v>1</v>
      </c>
      <c r="B3" s="3"/>
      <c r="C3" s="1" t="s">
        <v>17</v>
      </c>
    </row>
    <row r="4" spans="1:12" x14ac:dyDescent="0.25">
      <c r="A4" s="1">
        <v>2</v>
      </c>
      <c r="C4" s="1" t="s">
        <v>17</v>
      </c>
    </row>
    <row r="5" spans="1:12" x14ac:dyDescent="0.25">
      <c r="A5" s="1">
        <v>3</v>
      </c>
      <c r="B5" s="4"/>
      <c r="C5" s="15" t="s">
        <v>18</v>
      </c>
      <c r="D5" s="15"/>
      <c r="E5" s="15"/>
      <c r="F5" s="15"/>
      <c r="G5" s="15"/>
      <c r="H5" s="15"/>
      <c r="I5" s="15"/>
      <c r="J5" s="15"/>
      <c r="K5" s="15"/>
      <c r="L5" s="15"/>
    </row>
    <row r="7" spans="1:12" x14ac:dyDescent="0.25">
      <c r="A7" s="1">
        <v>4</v>
      </c>
      <c r="B7" s="3"/>
      <c r="C7" s="15" t="s">
        <v>19</v>
      </c>
      <c r="D7" s="15"/>
      <c r="E7" s="15"/>
      <c r="F7" s="15"/>
      <c r="G7" s="15"/>
      <c r="H7" s="15"/>
      <c r="I7" s="15"/>
      <c r="J7" s="15"/>
      <c r="K7" s="15"/>
      <c r="L7" s="15"/>
    </row>
    <row r="8" spans="1:12" x14ac:dyDescent="0.25">
      <c r="A8" s="1">
        <v>5</v>
      </c>
      <c r="C8" s="15" t="s">
        <v>19</v>
      </c>
      <c r="D8" s="15"/>
      <c r="E8" s="15"/>
      <c r="F8" s="15"/>
      <c r="G8" s="15"/>
      <c r="H8" s="15"/>
      <c r="I8" s="15"/>
      <c r="J8" s="15"/>
      <c r="K8" s="15"/>
      <c r="L8" s="15"/>
    </row>
    <row r="9" spans="1:12" x14ac:dyDescent="0.25">
      <c r="A9" s="1">
        <v>6</v>
      </c>
      <c r="B9" s="5"/>
      <c r="C9" s="15" t="s">
        <v>20</v>
      </c>
      <c r="D9" s="15"/>
      <c r="E9" s="15"/>
      <c r="F9" s="15"/>
      <c r="G9" s="15"/>
      <c r="H9" s="15"/>
      <c r="I9" s="15"/>
      <c r="J9" s="15"/>
      <c r="K9" s="15"/>
      <c r="L9" s="15"/>
    </row>
    <row r="10" spans="1:12" x14ac:dyDescent="0.25">
      <c r="A10" s="1">
        <v>7</v>
      </c>
      <c r="B10" s="6"/>
      <c r="C10" s="15" t="s">
        <v>21</v>
      </c>
      <c r="D10" s="15"/>
      <c r="E10" s="15"/>
      <c r="F10" s="15"/>
      <c r="G10" s="15"/>
      <c r="H10" s="15"/>
      <c r="I10" s="15"/>
      <c r="J10" s="15"/>
      <c r="K10" s="15"/>
      <c r="L10" s="15"/>
    </row>
    <row r="11" spans="1:12" x14ac:dyDescent="0.25">
      <c r="A11" s="1">
        <v>8</v>
      </c>
      <c r="B11" s="7"/>
      <c r="C11" s="15" t="s">
        <v>22</v>
      </c>
      <c r="D11" s="15"/>
      <c r="E11" s="15"/>
      <c r="F11" s="15"/>
      <c r="G11" s="15"/>
      <c r="H11" s="15"/>
      <c r="I11" s="15"/>
      <c r="J11" s="15"/>
      <c r="K11" s="15"/>
      <c r="L11" s="15"/>
    </row>
    <row r="12" spans="1:12" x14ac:dyDescent="0.25">
      <c r="A12" s="1">
        <v>9</v>
      </c>
      <c r="B12" s="8"/>
      <c r="C12" s="15" t="s">
        <v>23</v>
      </c>
      <c r="D12" s="15"/>
      <c r="E12" s="15"/>
      <c r="F12" s="15"/>
      <c r="G12" s="15"/>
      <c r="H12" s="15"/>
      <c r="I12" s="15"/>
      <c r="J12" s="15"/>
      <c r="K12" s="15"/>
      <c r="L12" s="15"/>
    </row>
    <row r="14" spans="1:12" x14ac:dyDescent="0.25">
      <c r="A14" s="1">
        <v>10</v>
      </c>
      <c r="B14" s="9" t="s">
        <v>11</v>
      </c>
      <c r="C14" s="15" t="s">
        <v>24</v>
      </c>
      <c r="D14" s="15"/>
      <c r="E14" s="15"/>
      <c r="F14" s="15"/>
      <c r="G14" s="15"/>
      <c r="H14" s="15"/>
      <c r="I14" s="15"/>
      <c r="J14" s="15"/>
      <c r="K14" s="15"/>
      <c r="L14" s="15"/>
    </row>
    <row r="15" spans="1:12" x14ac:dyDescent="0.25">
      <c r="A15" s="1">
        <v>11</v>
      </c>
      <c r="B15" s="10"/>
      <c r="C15" s="15" t="s">
        <v>25</v>
      </c>
      <c r="D15" s="15"/>
      <c r="E15" s="15"/>
      <c r="F15" s="15"/>
      <c r="G15" s="15"/>
      <c r="H15" s="15"/>
      <c r="I15" s="15"/>
      <c r="J15" s="15"/>
      <c r="K15" s="15"/>
      <c r="L15" s="15"/>
    </row>
    <row r="16" spans="1:12" x14ac:dyDescent="0.25">
      <c r="C16" s="11"/>
      <c r="D16" s="11"/>
      <c r="E16" s="11"/>
    </row>
    <row r="17" spans="2:12" x14ac:dyDescent="0.25">
      <c r="B17" s="12" t="s">
        <v>26</v>
      </c>
      <c r="C17" s="15" t="s">
        <v>27</v>
      </c>
      <c r="D17" s="15"/>
      <c r="E17" s="15"/>
      <c r="F17" s="15"/>
      <c r="G17" s="15"/>
      <c r="H17" s="15"/>
      <c r="I17" s="15"/>
      <c r="J17" s="15"/>
      <c r="K17" s="15"/>
      <c r="L17" s="15"/>
    </row>
    <row r="18" spans="2:12" x14ac:dyDescent="0.25">
      <c r="B18" s="13" t="s">
        <v>36</v>
      </c>
      <c r="C18" s="15" t="s">
        <v>28</v>
      </c>
      <c r="D18" s="15"/>
      <c r="E18" s="15"/>
      <c r="F18" s="15"/>
      <c r="G18" s="15"/>
      <c r="H18" s="15"/>
      <c r="I18" s="15"/>
      <c r="J18" s="15"/>
      <c r="K18" s="15"/>
      <c r="L18" s="15"/>
    </row>
    <row r="19" spans="2:12" x14ac:dyDescent="0.25">
      <c r="B19" s="11" t="s">
        <v>34</v>
      </c>
      <c r="C19" s="15" t="s">
        <v>29</v>
      </c>
      <c r="D19" s="15"/>
      <c r="E19" s="15"/>
      <c r="F19" s="15"/>
      <c r="G19" s="15"/>
      <c r="H19" s="15"/>
      <c r="I19" s="15"/>
      <c r="J19" s="15"/>
      <c r="K19" s="15"/>
      <c r="L19" s="15"/>
    </row>
    <row r="20" spans="2:12" x14ac:dyDescent="0.25">
      <c r="B20" s="11" t="s">
        <v>33</v>
      </c>
      <c r="C20" s="15" t="s">
        <v>30</v>
      </c>
      <c r="D20" s="15"/>
      <c r="E20" s="15"/>
      <c r="F20" s="15"/>
      <c r="G20" s="15"/>
      <c r="H20" s="15"/>
      <c r="I20" s="15"/>
      <c r="J20" s="15"/>
      <c r="K20" s="15"/>
      <c r="L20" s="15"/>
    </row>
    <row r="21" spans="2:12" x14ac:dyDescent="0.25">
      <c r="C21" s="15" t="s">
        <v>31</v>
      </c>
      <c r="D21" s="15"/>
      <c r="E21" s="15"/>
      <c r="F21" s="15"/>
      <c r="G21" s="15"/>
      <c r="H21" s="15"/>
      <c r="I21" s="15"/>
      <c r="J21" s="15"/>
      <c r="K21" s="15"/>
      <c r="L21" s="15"/>
    </row>
    <row r="23" spans="2:12" ht="24.75" customHeight="1" x14ac:dyDescent="0.35">
      <c r="C23" s="25" t="s">
        <v>37</v>
      </c>
    </row>
  </sheetData>
  <sheetProtection selectLockedCells="1"/>
  <mergeCells count="14">
    <mergeCell ref="C20:L20"/>
    <mergeCell ref="C21:L21"/>
    <mergeCell ref="C12:L12"/>
    <mergeCell ref="C14:L14"/>
    <mergeCell ref="C15:L15"/>
    <mergeCell ref="C17:L17"/>
    <mergeCell ref="C18:L18"/>
    <mergeCell ref="C19:L19"/>
    <mergeCell ref="C11:L11"/>
    <mergeCell ref="C5:L5"/>
    <mergeCell ref="C7:L7"/>
    <mergeCell ref="C8:L8"/>
    <mergeCell ref="C9:L9"/>
    <mergeCell ref="C10:L10"/>
  </mergeCells>
  <dataValidations count="2">
    <dataValidation type="list" allowBlank="1" showInputMessage="1" showErrorMessage="1" sqref="C2" xr:uid="{00000000-0002-0000-0100-000000000000}">
      <formula1>$B$18:$B$21</formula1>
    </dataValidation>
    <dataValidation type="list" allowBlank="1" showInputMessage="1" showErrorMessage="1" sqref="C16 D16 E16" xr:uid="{00000000-0002-0000-0100-000001000000}">
      <formula1>Lista</formula1>
    </dataValidation>
  </dataValidations>
  <hyperlinks>
    <hyperlink ref="B18" r:id="rId1" xr:uid="{00000000-0004-0000-0100-000000000000}"/>
    <hyperlink ref="C23" r:id="rId2" tooltip="Saiba como funciona a planilha" xr:uid="{00000000-0004-0000-0100-000001000000}"/>
  </hyperlinks>
  <pageMargins left="0.511811024" right="0.511811024" top="0.78740157499999996" bottom="0.78740157499999996" header="0.31496062000000002" footer="0.31496062000000002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4"/>
  <sheetViews>
    <sheetView workbookViewId="0">
      <selection activeCell="D10" sqref="D10"/>
    </sheetView>
  </sheetViews>
  <sheetFormatPr defaultRowHeight="15" x14ac:dyDescent="0.25"/>
  <cols>
    <col min="3" max="3" width="46.28515625" customWidth="1"/>
  </cols>
  <sheetData>
    <row r="3" spans="2:8" x14ac:dyDescent="0.25">
      <c r="B3" s="16" t="s">
        <v>38</v>
      </c>
      <c r="C3" s="17"/>
      <c r="D3" s="17"/>
      <c r="E3" s="17"/>
      <c r="F3" s="17"/>
      <c r="G3" s="17"/>
      <c r="H3" s="18"/>
    </row>
    <row r="4" spans="2:8" x14ac:dyDescent="0.25">
      <c r="B4" s="1"/>
      <c r="C4" s="19" t="s">
        <v>35</v>
      </c>
      <c r="D4" s="20"/>
      <c r="E4" s="2"/>
      <c r="F4" s="19" t="s">
        <v>36</v>
      </c>
      <c r="G4" s="20"/>
      <c r="H4" s="2"/>
    </row>
  </sheetData>
  <sheetProtection algorithmName="SHA-512" hashValue="+cCiQEX9O2LHFrCOhYPupNiApehWP6bfFsGZKkrToRRCVNm09prhcfXtlAN5V1Od9KP5Kll//lid5D5b0aURzw==" saltValue="5/QqEKi1qKLGDoNDqONLKw==" spinCount="100000" sheet="1" objects="1" scenarios="1"/>
  <mergeCells count="3">
    <mergeCell ref="B3:H3"/>
    <mergeCell ref="C4:D4"/>
    <mergeCell ref="F4:G4"/>
  </mergeCells>
  <hyperlinks>
    <hyperlink ref="C4" r:id="rId1" xr:uid="{00000000-0004-0000-0300-000000000000}"/>
    <hyperlink ref="F4" r:id="rId2" xr:uid="{00000000-0004-0000-0300-000001000000}"/>
  </hyperlink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5"/>
  <sheetViews>
    <sheetView workbookViewId="0">
      <selection activeCell="C12" sqref="C12"/>
    </sheetView>
  </sheetViews>
  <sheetFormatPr defaultRowHeight="15" x14ac:dyDescent="0.25"/>
  <cols>
    <col min="3" max="3" width="42.42578125" customWidth="1"/>
  </cols>
  <sheetData>
    <row r="2" spans="2:8" x14ac:dyDescent="0.25">
      <c r="B2" s="21"/>
      <c r="C2" s="21"/>
      <c r="D2" s="21"/>
      <c r="E2" s="21"/>
      <c r="F2" s="21"/>
      <c r="G2" s="21"/>
      <c r="H2" s="21"/>
    </row>
    <row r="3" spans="2:8" x14ac:dyDescent="0.25">
      <c r="B3" s="22" t="s">
        <v>39</v>
      </c>
      <c r="C3" s="23"/>
      <c r="D3" s="23"/>
      <c r="E3" s="23"/>
      <c r="F3" s="23"/>
      <c r="G3" s="23"/>
      <c r="H3" s="24"/>
    </row>
    <row r="4" spans="2:8" x14ac:dyDescent="0.25">
      <c r="B4" s="2"/>
      <c r="C4" s="19" t="s">
        <v>35</v>
      </c>
      <c r="D4" s="20"/>
      <c r="E4" s="2"/>
      <c r="F4" s="19" t="s">
        <v>36</v>
      </c>
      <c r="G4" s="20"/>
      <c r="H4" s="2"/>
    </row>
    <row r="5" spans="2:8" x14ac:dyDescent="0.25">
      <c r="B5" s="21"/>
      <c r="C5" s="21"/>
      <c r="D5" s="21"/>
      <c r="E5" s="21"/>
      <c r="F5" s="21"/>
      <c r="G5" s="21"/>
      <c r="H5" s="21"/>
    </row>
  </sheetData>
  <sheetProtection algorithmName="SHA-512" hashValue="hbkPCYwP+Bc6r0gNhllHv0jaM8jpoyCQ4rJluK7cK+9B+bnx6uxMK8OywCntKF6QHI+ChCYIpWSOo2xizbuVMQ==" saltValue="aHBcvLE+s9Muy6VyTCa2eA==" spinCount="100000" sheet="1" objects="1" scenarios="1"/>
  <mergeCells count="3">
    <mergeCell ref="B3:H3"/>
    <mergeCell ref="C4:D4"/>
    <mergeCell ref="F4:G4"/>
  </mergeCells>
  <hyperlinks>
    <hyperlink ref="C4" r:id="rId1" xr:uid="{00000000-0004-0000-0400-000000000000}"/>
    <hyperlink ref="F4" r:id="rId2" xr:uid="{00000000-0004-0000-0400-000001000000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produtos</vt:lpstr>
      <vt:lpstr>Legenda da Planilha</vt:lpstr>
      <vt:lpstr>Plan3</vt:lpstr>
      <vt:lpstr>  </vt:lpstr>
      <vt:lpstr>A5I</vt:lpstr>
      <vt:lpstr>D5I</vt:lpstr>
      <vt:lpstr>E5I</vt:lpstr>
      <vt:lpstr>Lista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Edivaldo</cp:lastModifiedBy>
  <dcterms:created xsi:type="dcterms:W3CDTF">2011-10-26T12:47:15Z</dcterms:created>
  <dcterms:modified xsi:type="dcterms:W3CDTF">2020-02-11T17:50:43Z</dcterms:modified>
</cp:coreProperties>
</file>