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di-b\OneDrive\Desktop\RECEITAS\"/>
    </mc:Choice>
  </mc:AlternateContent>
  <xr:revisionPtr revIDLastSave="0" documentId="13_ncr:1_{975AD343-6219-4F56-8DA6-A9C930A383F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ompras" sheetId="1" r:id="rId1"/>
    <sheet name="Resumos" sheetId="2" r:id="rId2"/>
    <sheet name="Contribuição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2" l="1"/>
  <c r="F11" i="2"/>
  <c r="F12" i="2"/>
  <c r="F13" i="2"/>
  <c r="F14" i="2"/>
  <c r="F15" i="2"/>
  <c r="E6" i="2" a="1"/>
  <c r="E6" i="2" l="1"/>
  <c r="F6" i="2" s="1"/>
  <c r="F7" i="2"/>
  <c r="F8" i="2"/>
  <c r="F9" i="2"/>
  <c r="B2" i="2"/>
  <c r="E24" i="2"/>
  <c r="E25" i="2"/>
  <c r="E26" i="2"/>
  <c r="E23" i="2"/>
  <c r="E2" i="1"/>
  <c r="F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<sst xmlns="http://schemas.openxmlformats.org/spreadsheetml/2006/main" count="35" uniqueCount="29">
  <si>
    <t>Data</t>
  </si>
  <si>
    <t>Descrição</t>
  </si>
  <si>
    <t>Cartão</t>
  </si>
  <si>
    <t>Categoria</t>
  </si>
  <si>
    <t>Valor (R$)</t>
  </si>
  <si>
    <t>Parcelado?</t>
  </si>
  <si>
    <t>Observações</t>
  </si>
  <si>
    <t>22/10/2025</t>
  </si>
  <si>
    <t>Supermercado</t>
  </si>
  <si>
    <t>Mastercard</t>
  </si>
  <si>
    <t>Alimentação</t>
  </si>
  <si>
    <t>Não</t>
  </si>
  <si>
    <t>Compras do mês</t>
  </si>
  <si>
    <t>Visa</t>
  </si>
  <si>
    <t>Elo</t>
  </si>
  <si>
    <t>Eletrônicos</t>
  </si>
  <si>
    <t>TOTAL:</t>
  </si>
  <si>
    <t>Total Gasto (R$)</t>
  </si>
  <si>
    <t>Selecione a Categoria</t>
  </si>
  <si>
    <t>Selecione o Cartão</t>
  </si>
  <si>
    <t>Aprenda Como usar Esta Planilha</t>
  </si>
  <si>
    <t>Valores</t>
  </si>
  <si>
    <t>&gt;&gt; Ajuda</t>
  </si>
  <si>
    <t>Doação voluntária</t>
  </si>
  <si>
    <t>Se esta planilha foi útil para você e, é claro, se você desejar nos ajudar com qualquer quantia, por favor envie um pix</t>
  </si>
  <si>
    <r>
      <t xml:space="preserve">Chave PIX: </t>
    </r>
    <r>
      <rPr>
        <b/>
        <sz val="16"/>
        <color theme="1"/>
        <rFont val="Aptos Narrow"/>
        <family val="2"/>
      </rPr>
      <t>planilha@tudoexcel.com.br</t>
    </r>
  </si>
  <si>
    <t>Criamos várias planilhas grátis para que as pessoas usá-las e controlar suas atividades.</t>
  </si>
  <si>
    <t>O site Tudo Excel é para isso: ajudar, compartilhar, ensinar e gerar mais conhecimento!</t>
  </si>
  <si>
    <t>Obrigado por usar esta planilha!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</si>
</sst>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20" x14ac:knownFonts="1"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b/>
      <sz val="11"/>
      <name val="Calibri"/>
      <family val="2"/>
    </font>
    <font>
      <b/>
      <sz val="11"/>
      <color rgb="FFFFFFFF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FFFFFF"/>
      <name val="Calibri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 tint="0.24994659260841701"/>
      <name val="Aptos Narrow"/>
      <family val="2"/>
    </font>
    <font>
      <sz val="12"/>
      <color theme="1" tint="0.39994506668294322"/>
      <name val="Calibri"/>
      <family val="2"/>
      <scheme val="minor"/>
    </font>
    <font>
      <b/>
      <sz val="14"/>
      <color theme="1"/>
      <name val="Aptos Narrow"/>
      <family val="2"/>
    </font>
    <font>
      <sz val="14"/>
      <color theme="1"/>
      <name val="Aptos Narrow"/>
      <family val="2"/>
    </font>
    <font>
      <sz val="16"/>
      <color theme="1"/>
      <name val="Aptos Narrow"/>
      <family val="2"/>
    </font>
    <font>
      <b/>
      <sz val="16"/>
      <color theme="1"/>
      <name val="Aptos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366092"/>
        <bgColor rgb="FF366092"/>
      </patternFill>
    </fill>
    <fill>
      <patternFill patternType="solid">
        <fgColor rgb="FF4472C4"/>
        <bgColor rgb="FF4472C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4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4" fillId="0" borderId="0"/>
  </cellStyleXfs>
  <cellXfs count="46">
    <xf numFmtId="0" fontId="0" fillId="0" borderId="0" xfId="0"/>
    <xf numFmtId="0" fontId="2" fillId="0" borderId="0" xfId="0" applyFont="1" applyAlignment="1">
      <alignment horizontal="right" vertical="center"/>
    </xf>
    <xf numFmtId="0" fontId="6" fillId="4" borderId="0" xfId="0" applyFont="1" applyFill="1"/>
    <xf numFmtId="44" fontId="3" fillId="3" borderId="1" xfId="1" applyFont="1" applyFill="1" applyBorder="1"/>
    <xf numFmtId="0" fontId="0" fillId="0" borderId="0" xfId="0" applyAlignment="1">
      <alignment horizontal="left" vertical="center"/>
    </xf>
    <xf numFmtId="44" fontId="0" fillId="0" borderId="0" xfId="1" applyFont="1" applyBorder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44" fontId="0" fillId="0" borderId="0" xfId="1" applyFont="1" applyFill="1" applyBorder="1" applyAlignment="1">
      <alignment horizontal="left" vertical="center"/>
    </xf>
    <xf numFmtId="44" fontId="6" fillId="4" borderId="0" xfId="1" applyFont="1" applyFill="1"/>
    <xf numFmtId="44" fontId="0" fillId="0" borderId="0" xfId="1" applyFont="1"/>
    <xf numFmtId="4" fontId="6" fillId="0" borderId="0" xfId="0" applyNumberFormat="1" applyFont="1" applyAlignment="1">
      <alignment horizontal="right" vertical="center"/>
    </xf>
    <xf numFmtId="0" fontId="8" fillId="5" borderId="1" xfId="0" applyFont="1" applyFill="1" applyBorder="1"/>
    <xf numFmtId="44" fontId="9" fillId="0" borderId="1" xfId="1" applyFont="1" applyBorder="1" applyAlignment="1">
      <alignment horizontal="center" vertical="center"/>
    </xf>
    <xf numFmtId="4" fontId="0" fillId="0" borderId="0" xfId="0" applyNumberFormat="1" applyAlignment="1">
      <alignment horizontal="right" vertical="center"/>
    </xf>
    <xf numFmtId="44" fontId="9" fillId="0" borderId="1" xfId="1" applyFont="1" applyBorder="1" applyAlignment="1">
      <alignment horizontal="right" vertical="center"/>
    </xf>
    <xf numFmtId="0" fontId="1" fillId="2" borderId="2" xfId="0" applyFont="1" applyFill="1" applyBorder="1" applyAlignment="1">
      <alignment horizontal="center" vertical="center" wrapText="1"/>
    </xf>
    <xf numFmtId="44" fontId="1" fillId="2" borderId="2" xfId="1" applyFont="1" applyFill="1" applyBorder="1" applyAlignment="1">
      <alignment horizontal="center" vertical="center" wrapText="1"/>
    </xf>
    <xf numFmtId="44" fontId="0" fillId="0" borderId="0" xfId="1" applyFont="1" applyAlignment="1">
      <alignment horizontal="left" vertical="center"/>
    </xf>
    <xf numFmtId="0" fontId="0" fillId="5" borderId="0" xfId="0" applyFill="1"/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0" fillId="0" borderId="5" xfId="0" applyBorder="1"/>
    <xf numFmtId="0" fontId="8" fillId="5" borderId="7" xfId="0" applyFont="1" applyFill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6" xfId="0" applyBorder="1"/>
    <xf numFmtId="0" fontId="0" fillId="0" borderId="8" xfId="0" applyBorder="1"/>
    <xf numFmtId="0" fontId="0" fillId="0" borderId="12" xfId="0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left"/>
    </xf>
    <xf numFmtId="0" fontId="10" fillId="5" borderId="0" xfId="0" applyFont="1" applyFill="1"/>
    <xf numFmtId="44" fontId="6" fillId="0" borderId="0" xfId="1" applyFont="1" applyBorder="1" applyAlignment="1">
      <alignment horizontal="right" vertical="center"/>
    </xf>
    <xf numFmtId="0" fontId="5" fillId="0" borderId="0" xfId="0" applyFont="1" applyAlignment="1">
      <alignment horizontal="left"/>
    </xf>
    <xf numFmtId="4" fontId="6" fillId="4" borderId="11" xfId="0" applyNumberFormat="1" applyFont="1" applyFill="1" applyBorder="1" applyAlignment="1">
      <alignment horizontal="center" vertical="center"/>
    </xf>
    <xf numFmtId="0" fontId="0" fillId="4" borderId="11" xfId="0" applyFill="1" applyBorder="1"/>
    <xf numFmtId="0" fontId="0" fillId="6" borderId="0" xfId="0" applyFill="1" applyAlignment="1">
      <alignment horizontal="left"/>
    </xf>
    <xf numFmtId="0" fontId="5" fillId="6" borderId="0" xfId="0" applyFont="1" applyFill="1" applyAlignment="1">
      <alignment horizontal="left"/>
    </xf>
    <xf numFmtId="0" fontId="12" fillId="0" borderId="0" xfId="2" applyFont="1" applyAlignment="1">
      <alignment horizontal="center"/>
    </xf>
    <xf numFmtId="0" fontId="14" fillId="0" borderId="0" xfId="3" applyFont="1"/>
    <xf numFmtId="0" fontId="15" fillId="0" borderId="0" xfId="0" applyFont="1" applyAlignment="1">
      <alignment vertical="center"/>
    </xf>
    <xf numFmtId="0" fontId="16" fillId="7" borderId="0" xfId="3" applyFont="1" applyFill="1" applyAlignment="1">
      <alignment horizontal="center" vertical="center"/>
    </xf>
    <xf numFmtId="0" fontId="17" fillId="0" borderId="0" xfId="3" applyFont="1" applyAlignment="1">
      <alignment horizontal="center" vertical="center" wrapText="1"/>
    </xf>
    <xf numFmtId="0" fontId="18" fillId="8" borderId="0" xfId="3" applyFont="1" applyFill="1" applyAlignment="1">
      <alignment horizontal="left" vertical="center"/>
    </xf>
    <xf numFmtId="0" fontId="4" fillId="0" borderId="0" xfId="3" applyAlignment="1">
      <alignment vertical="center"/>
    </xf>
    <xf numFmtId="0" fontId="13" fillId="9" borderId="0" xfId="3" applyFont="1" applyFill="1" applyAlignment="1">
      <alignment horizontal="center" vertical="center"/>
    </xf>
  </cellXfs>
  <cellStyles count="4">
    <cellStyle name="Hiperlink" xfId="2" builtinId="8"/>
    <cellStyle name="Moeda" xfId="1" builtinId="4"/>
    <cellStyle name="Normal" xfId="0" builtinId="0"/>
    <cellStyle name="Normal 4" xfId="3" xr:uid="{07E73E5B-E8BF-4D3F-83B1-672E133DE6B2}"/>
  </cellStyles>
  <dxfs count="14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4" formatCode="#,##0.00"/>
      <fill>
        <patternFill patternType="solid">
          <fgColor indexed="64"/>
          <bgColor theme="3" tint="0.39997558519241921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border outline="0">
        <top style="thin">
          <color auto="1"/>
        </top>
      </border>
    </dxf>
    <dxf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none"/>
      </font>
      <fill>
        <patternFill patternType="solid">
          <fgColor rgb="FF366092"/>
          <bgColor rgb="FF36609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4D9-4C25-BC1F-76EE2FC827C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4D9-4C25-BC1F-76EE2FC827C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D4D9-4C25-BC1F-76EE2FC827C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D4D9-4C25-BC1F-76EE2FC827C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D4D9-4C25-BC1F-76EE2FC827C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D4D9-4C25-BC1F-76EE2FC827C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D4D9-4C25-BC1F-76EE2FC827C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D4D9-4C25-BC1F-76EE2FC827C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D4D9-4C25-BC1F-76EE2FC827C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D4D9-4C25-BC1F-76EE2FC827C1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Resumos!$E$6:$E$15</c:f>
              <c:strCache>
                <c:ptCount val="3"/>
                <c:pt idx="0">
                  <c:v>Mastercard</c:v>
                </c:pt>
                <c:pt idx="1">
                  <c:v>Visa</c:v>
                </c:pt>
                <c:pt idx="2">
                  <c:v>Elo</c:v>
                </c:pt>
              </c:strCache>
            </c:strRef>
          </c:cat>
          <c:val>
            <c:numRef>
              <c:f>Resumos!$F$6:$F$15</c:f>
              <c:numCache>
                <c:formatCode>_("R$"* #,##0.00_);_("R$"* \(#,##0.00\);_("R$"* "-"??_);_(@_)</c:formatCode>
                <c:ptCount val="10"/>
                <c:pt idx="0">
                  <c:v>688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50-4A9F-9045-6FAEBDE55E20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991559055118107"/>
          <c:y val="0.11838267502857937"/>
          <c:w val="0.22408440944881891"/>
          <c:h val="0.76323464994284129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</xdr:row>
      <xdr:rowOff>171450</xdr:rowOff>
    </xdr:from>
    <xdr:to>
      <xdr:col>2</xdr:col>
      <xdr:colOff>15240</xdr:colOff>
      <xdr:row>19</xdr:row>
      <xdr:rowOff>45720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D67D69-417D-A98D-7419-1D2614E942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B9AB714-9EDB-44D6-A4BC-98F9465B3066}" name="Tabela1" displayName="Tabela1" ref="A4:G11" totalsRowShown="0" headerRowDxfId="13" dataDxfId="12" tableBorderDxfId="11">
  <autoFilter ref="A4:G11" xr:uid="{EB9AB714-9EDB-44D6-A4BC-98F9465B3066}"/>
  <tableColumns count="7">
    <tableColumn id="1" xr3:uid="{F1B629BC-8606-4AA7-9150-EA6A8F81EB1E}" name="Data" dataDxfId="10"/>
    <tableColumn id="2" xr3:uid="{12AF506E-C5B6-4B34-9423-CC6DA69F24E1}" name="Descrição" dataDxfId="9"/>
    <tableColumn id="3" xr3:uid="{091F228A-0158-4FDF-9887-0A9ABB40D475}" name="Cartão" dataDxfId="8"/>
    <tableColumn id="4" xr3:uid="{9C58F7F4-F920-4384-9356-D0B570110E34}" name="Categoria" dataDxfId="7"/>
    <tableColumn id="5" xr3:uid="{73793673-46DE-40B0-845F-6DB57E82E8D1}" name="Valor (R$)" dataDxfId="6" dataCellStyle="Moeda"/>
    <tableColumn id="6" xr3:uid="{5C0EDAAA-DC16-4A19-ADFA-2F2037A4763D}" name="Parcelado?" dataDxfId="5"/>
    <tableColumn id="7" xr3:uid="{71D990DE-0A7D-456C-A4BB-20A2B7CAC207}" name="Observações" dataDxfId="4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8B09D4F-6704-481A-AF0D-E84329045B8E}" name="Tabela4" displayName="Tabela4" ref="F5:F15" totalsRowShown="0" headerRowDxfId="3" dataDxfId="1" headerRowBorderDxfId="2" dataCellStyle="Moeda">
  <autoFilter ref="F5:F15" xr:uid="{48B09D4F-6704-481A-AF0D-E84329045B8E}"/>
  <tableColumns count="1">
    <tableColumn id="1" xr3:uid="{21609ABC-BC43-4524-BD2E-15DA7A9121AC}" name="Valores" dataDxfId="0" dataCellStyle="Moeda">
      <calculatedColumnFormula>IF(E6&gt;"",SUMIF(Tabela1[Cartão],E6,Tabela1[Valor (R$)]),"")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hyperlink" Target="https://www.tudoexcel.com.br/planilhas/planilha-para-controle-de-cartoes-de-credito-2769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"/>
  <sheetViews>
    <sheetView tabSelected="1" workbookViewId="0">
      <selection activeCell="E16" sqref="E16"/>
    </sheetView>
  </sheetViews>
  <sheetFormatPr defaultRowHeight="14.4" x14ac:dyDescent="0.3"/>
  <cols>
    <col min="1" max="1" width="12" customWidth="1"/>
    <col min="2" max="2" width="30" customWidth="1"/>
    <col min="3" max="3" width="12" customWidth="1"/>
    <col min="4" max="4" width="15" customWidth="1"/>
    <col min="5" max="5" width="18" style="9" customWidth="1"/>
    <col min="6" max="6" width="13.109375" customWidth="1"/>
    <col min="7" max="7" width="20" customWidth="1"/>
  </cols>
  <sheetData>
    <row r="1" spans="1:7" x14ac:dyDescent="0.3">
      <c r="A1" s="2"/>
      <c r="B1" s="2"/>
      <c r="C1" s="2"/>
      <c r="D1" s="2"/>
      <c r="E1" s="8"/>
      <c r="F1" s="2"/>
      <c r="G1" s="2"/>
    </row>
    <row r="2" spans="1:7" x14ac:dyDescent="0.3">
      <c r="D2" s="1" t="s">
        <v>16</v>
      </c>
      <c r="E2" s="3">
        <f>SUM(Tabela1[[#All],[Valor (R$)]])</f>
        <v>688</v>
      </c>
    </row>
    <row r="4" spans="1:7" ht="15.6" x14ac:dyDescent="0.3">
      <c r="A4" s="15" t="s">
        <v>0</v>
      </c>
      <c r="B4" s="15" t="s">
        <v>1</v>
      </c>
      <c r="C4" s="15" t="s">
        <v>2</v>
      </c>
      <c r="D4" s="15" t="s">
        <v>3</v>
      </c>
      <c r="E4" s="16" t="s">
        <v>4</v>
      </c>
      <c r="F4" s="15" t="s">
        <v>5</v>
      </c>
      <c r="G4" s="15" t="s">
        <v>6</v>
      </c>
    </row>
    <row r="5" spans="1:7" x14ac:dyDescent="0.3">
      <c r="A5" s="4" t="s">
        <v>7</v>
      </c>
      <c r="B5" s="4" t="s">
        <v>8</v>
      </c>
      <c r="C5" s="4" t="s">
        <v>9</v>
      </c>
      <c r="D5" s="4" t="s">
        <v>10</v>
      </c>
      <c r="E5" s="5">
        <v>688</v>
      </c>
      <c r="F5" s="4" t="s">
        <v>11</v>
      </c>
      <c r="G5" s="4" t="s">
        <v>12</v>
      </c>
    </row>
    <row r="6" spans="1:7" x14ac:dyDescent="0.3">
      <c r="A6" s="4"/>
      <c r="B6" s="4"/>
      <c r="C6" s="4" t="s">
        <v>13</v>
      </c>
      <c r="D6" s="4"/>
      <c r="E6" s="5"/>
      <c r="F6" s="4"/>
      <c r="G6" s="4"/>
    </row>
    <row r="7" spans="1:7" x14ac:dyDescent="0.3">
      <c r="A7" s="4"/>
      <c r="B7" s="4"/>
      <c r="C7" s="4" t="s">
        <v>14</v>
      </c>
      <c r="D7" s="4"/>
      <c r="E7" s="5"/>
      <c r="F7" s="4"/>
      <c r="G7" s="4"/>
    </row>
    <row r="8" spans="1:7" x14ac:dyDescent="0.3">
      <c r="A8" s="4"/>
      <c r="B8" s="4"/>
      <c r="C8" s="4" t="s">
        <v>9</v>
      </c>
      <c r="D8" s="4"/>
      <c r="E8" s="5"/>
      <c r="F8" s="4"/>
      <c r="G8" s="4"/>
    </row>
    <row r="9" spans="1:7" x14ac:dyDescent="0.3">
      <c r="A9" s="4"/>
      <c r="B9" s="4"/>
      <c r="C9" s="4" t="s">
        <v>13</v>
      </c>
      <c r="D9" s="4"/>
      <c r="E9" s="5"/>
      <c r="F9" s="4"/>
      <c r="G9" s="4"/>
    </row>
    <row r="10" spans="1:7" x14ac:dyDescent="0.3">
      <c r="A10" s="6"/>
      <c r="B10" s="4"/>
      <c r="C10" s="4" t="s">
        <v>13</v>
      </c>
      <c r="D10" s="4"/>
      <c r="E10" s="7"/>
      <c r="F10" s="4"/>
      <c r="G10" s="4"/>
    </row>
    <row r="11" spans="1:7" x14ac:dyDescent="0.3">
      <c r="A11" s="6"/>
      <c r="B11" s="4"/>
      <c r="C11" s="4" t="s">
        <v>13</v>
      </c>
      <c r="D11" s="4"/>
      <c r="E11" s="17"/>
      <c r="F11" s="4"/>
      <c r="G11" s="4"/>
    </row>
    <row r="12" spans="1:7" x14ac:dyDescent="0.3">
      <c r="A12" s="6"/>
      <c r="B12" s="4"/>
      <c r="C12" s="4"/>
      <c r="D12" s="4"/>
      <c r="E12" s="17"/>
      <c r="F12" s="4"/>
      <c r="G12" s="4"/>
    </row>
  </sheetData>
  <pageMargins left="0.75" right="0.75" top="1" bottom="1" header="0.5" footer="0.5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57"/>
  <sheetViews>
    <sheetView showGridLines="0" workbookViewId="0">
      <selection activeCell="J10" sqref="J10"/>
    </sheetView>
  </sheetViews>
  <sheetFormatPr defaultRowHeight="14.4" x14ac:dyDescent="0.3"/>
  <cols>
    <col min="1" max="1" width="32.44140625" customWidth="1"/>
    <col min="2" max="2" width="37.88671875" customWidth="1"/>
    <col min="3" max="3" width="5" customWidth="1"/>
    <col min="4" max="4" width="3.6640625" customWidth="1"/>
    <col min="5" max="5" width="30.109375" customWidth="1"/>
    <col min="6" max="6" width="28.109375" bestFit="1" customWidth="1"/>
    <col min="7" max="7" width="3.5546875" customWidth="1"/>
  </cols>
  <sheetData>
    <row r="1" spans="1:23" ht="21" x14ac:dyDescent="0.3">
      <c r="A1" s="19" t="s">
        <v>19</v>
      </c>
      <c r="B1" s="20" t="s">
        <v>17</v>
      </c>
      <c r="C1" s="21"/>
      <c r="D1" s="21"/>
      <c r="E1" s="20" t="s">
        <v>18</v>
      </c>
      <c r="F1" s="20" t="s">
        <v>17</v>
      </c>
      <c r="G1" s="26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</row>
    <row r="2" spans="1:23" ht="21" x14ac:dyDescent="0.4">
      <c r="A2" s="22" t="s">
        <v>14</v>
      </c>
      <c r="B2" s="14">
        <f>SUMIF(Tabela1[Cartão],A2,Tabela1[Valor (R$)])</f>
        <v>0</v>
      </c>
      <c r="E2" s="11" t="s">
        <v>15</v>
      </c>
      <c r="F2" s="12">
        <f>SUMIF(Compras!D:D,E2,Compras!E:E)</f>
        <v>0</v>
      </c>
      <c r="G2" s="27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</row>
    <row r="3" spans="1:23" x14ac:dyDescent="0.3">
      <c r="A3" s="23"/>
      <c r="B3" s="13"/>
      <c r="F3" s="10"/>
      <c r="G3" s="27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</row>
    <row r="4" spans="1:23" x14ac:dyDescent="0.3">
      <c r="A4" s="23"/>
      <c r="B4" s="13"/>
      <c r="F4" s="10"/>
      <c r="G4" s="27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</row>
    <row r="5" spans="1:23" ht="15" thickBot="1" x14ac:dyDescent="0.35">
      <c r="A5" s="23"/>
      <c r="E5" s="35"/>
      <c r="F5" s="34" t="s">
        <v>21</v>
      </c>
      <c r="G5" s="27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</row>
    <row r="6" spans="1:23" x14ac:dyDescent="0.3">
      <c r="A6" s="23"/>
      <c r="E6" s="36" t="str" cm="1">
        <f t="array" ref="E6:E8">_xlfn.UNIQUE(Tabela1[Cartão])</f>
        <v>Mastercard</v>
      </c>
      <c r="F6" s="32">
        <f>IF(E6&gt;"",SUMIF(Tabela1[Cartão],E6,Tabela1[Valor (R$)]),"")</f>
        <v>688</v>
      </c>
      <c r="G6" s="27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</row>
    <row r="7" spans="1:23" x14ac:dyDescent="0.3">
      <c r="A7" s="23"/>
      <c r="E7" s="36" t="str">
        <v>Visa</v>
      </c>
      <c r="F7" s="32">
        <f>IF(E7&gt;"",SUMIF(Tabela1[Cartão],E7,Tabela1[Valor (R$)]),"")</f>
        <v>0</v>
      </c>
      <c r="G7" s="27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</row>
    <row r="8" spans="1:23" x14ac:dyDescent="0.3">
      <c r="A8" s="23"/>
      <c r="E8" s="36" t="str">
        <v>Elo</v>
      </c>
      <c r="F8" s="32">
        <f>IF(E8&gt;"",SUMIF(Tabela1[Cartão],E8,Tabela1[Valor (R$)]),"")</f>
        <v>0</v>
      </c>
      <c r="G8" s="27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</row>
    <row r="9" spans="1:23" x14ac:dyDescent="0.3">
      <c r="A9" s="23"/>
      <c r="E9" s="36"/>
      <c r="F9" s="32" t="str">
        <f>IF(E9&gt;"",SUMIF(Tabela1[Cartão],E9,Tabela1[Valor (R$)]),"")</f>
        <v/>
      </c>
      <c r="G9" s="27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</row>
    <row r="10" spans="1:23" x14ac:dyDescent="0.3">
      <c r="A10" s="23"/>
      <c r="E10" s="36"/>
      <c r="F10" s="32" t="str">
        <f>IF(E10&gt;"",SUMIF(Tabela1[Cartão],E10,Tabela1[Valor (R$)]),"")</f>
        <v/>
      </c>
      <c r="G10" s="27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</row>
    <row r="11" spans="1:23" x14ac:dyDescent="0.3">
      <c r="A11" s="23"/>
      <c r="E11" s="36"/>
      <c r="F11" s="32" t="str">
        <f>IF(E11&gt;"",SUMIF(Tabela1[Cartão],E11,Tabela1[Valor (R$)]),"")</f>
        <v/>
      </c>
      <c r="G11" s="27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</row>
    <row r="12" spans="1:23" x14ac:dyDescent="0.3">
      <c r="A12" s="23"/>
      <c r="E12" s="36"/>
      <c r="F12" s="32" t="str">
        <f>IF(E12&gt;"",SUMIF(Tabela1[Cartão],E12,Tabela1[Valor (R$)]),"")</f>
        <v/>
      </c>
      <c r="G12" s="27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</row>
    <row r="13" spans="1:23" x14ac:dyDescent="0.3">
      <c r="A13" s="23"/>
      <c r="E13" s="37"/>
      <c r="F13" s="32" t="str">
        <f>IF(E13&gt;"",SUMIF(Tabela1[Cartão],E13,Tabela1[Valor (R$)]),"")</f>
        <v/>
      </c>
      <c r="G13" s="27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</row>
    <row r="14" spans="1:23" x14ac:dyDescent="0.3">
      <c r="A14" s="23"/>
      <c r="E14" s="37"/>
      <c r="F14" s="32" t="str">
        <f>IF(E14&gt;"",SUMIF(Tabela1[Cartão],E14,Tabela1[Valor (R$)]),"")</f>
        <v/>
      </c>
      <c r="G14" s="27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</row>
    <row r="15" spans="1:23" x14ac:dyDescent="0.3">
      <c r="A15" s="23"/>
      <c r="E15" s="37"/>
      <c r="F15" s="32" t="str">
        <f>IF(E15&gt;"",SUMIF(Tabela1[Cartão],E15,Tabela1[Valor (R$)]),"")</f>
        <v/>
      </c>
      <c r="G15" s="27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</row>
    <row r="16" spans="1:23" x14ac:dyDescent="0.3">
      <c r="A16" s="23"/>
      <c r="E16" s="33"/>
      <c r="F16" s="32"/>
      <c r="G16" s="27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</row>
    <row r="17" spans="1:23" x14ac:dyDescent="0.3">
      <c r="A17" s="23"/>
      <c r="E17" s="33"/>
      <c r="F17" s="29"/>
      <c r="G17" s="27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</row>
    <row r="18" spans="1:23" x14ac:dyDescent="0.3">
      <c r="A18" s="23"/>
      <c r="E18" s="30"/>
      <c r="G18" s="27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</row>
    <row r="19" spans="1:23" x14ac:dyDescent="0.3">
      <c r="A19" s="23"/>
      <c r="E19" s="30"/>
      <c r="F19" t="s">
        <v>20</v>
      </c>
      <c r="G19" s="27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</row>
    <row r="20" spans="1:23" ht="21" x14ac:dyDescent="0.4">
      <c r="A20" s="23"/>
      <c r="F20" s="38" t="s">
        <v>22</v>
      </c>
      <c r="G20" s="27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</row>
    <row r="21" spans="1:23" ht="15" thickBot="1" x14ac:dyDescent="0.35">
      <c r="A21" s="24"/>
      <c r="B21" s="25"/>
      <c r="C21" s="25"/>
      <c r="D21" s="25"/>
      <c r="E21" s="25"/>
      <c r="F21" s="25"/>
      <c r="G21" s="2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</row>
    <row r="22" spans="1:23" x14ac:dyDescent="0.3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</row>
    <row r="23" spans="1:23" x14ac:dyDescent="0.3">
      <c r="A23" s="18"/>
      <c r="B23" s="18"/>
      <c r="C23" s="18"/>
      <c r="D23" s="18"/>
      <c r="E23" s="31" t="str">
        <f>Compras!C5</f>
        <v>Mastercard</v>
      </c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</row>
    <row r="24" spans="1:23" x14ac:dyDescent="0.3">
      <c r="A24" s="18"/>
      <c r="B24" s="18"/>
      <c r="C24" s="18"/>
      <c r="D24" s="18"/>
      <c r="E24" s="31" t="str">
        <f>Compras!C6</f>
        <v>Visa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</row>
    <row r="25" spans="1:23" x14ac:dyDescent="0.3">
      <c r="A25" s="18"/>
      <c r="B25" s="18"/>
      <c r="C25" s="18"/>
      <c r="D25" s="18"/>
      <c r="E25" s="31" t="str">
        <f>Compras!C7</f>
        <v>Elo</v>
      </c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</row>
    <row r="26" spans="1:23" x14ac:dyDescent="0.3">
      <c r="A26" s="18"/>
      <c r="B26" s="18"/>
      <c r="C26" s="18"/>
      <c r="D26" s="18"/>
      <c r="E26" s="31">
        <f>Compras!C12</f>
        <v>0</v>
      </c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</row>
    <row r="27" spans="1:23" x14ac:dyDescent="0.3">
      <c r="A27" s="18"/>
      <c r="B27" s="18"/>
      <c r="C27" s="18"/>
      <c r="D27" s="18"/>
      <c r="E27" s="31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</row>
    <row r="28" spans="1:23" x14ac:dyDescent="0.3">
      <c r="A28" s="18"/>
      <c r="B28" s="18"/>
      <c r="C28" s="18"/>
      <c r="D28" s="18"/>
      <c r="E28" s="31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</row>
    <row r="29" spans="1:23" x14ac:dyDescent="0.3">
      <c r="A29" s="18"/>
      <c r="B29" s="18"/>
      <c r="C29" s="18"/>
      <c r="D29" s="18"/>
      <c r="E29" s="31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</row>
    <row r="30" spans="1:23" x14ac:dyDescent="0.3">
      <c r="A30" s="18"/>
      <c r="B30" s="18"/>
      <c r="C30" s="18"/>
      <c r="D30" s="18"/>
      <c r="E30" s="31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</row>
    <row r="31" spans="1:23" x14ac:dyDescent="0.3">
      <c r="A31" s="18"/>
      <c r="B31" s="18"/>
      <c r="C31" s="18"/>
      <c r="D31" s="18"/>
      <c r="E31" s="31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</row>
    <row r="32" spans="1:23" x14ac:dyDescent="0.3">
      <c r="A32" s="18"/>
      <c r="B32" s="18"/>
      <c r="C32" s="18"/>
      <c r="D32" s="18"/>
      <c r="E32" s="31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</row>
    <row r="33" spans="1:23" x14ac:dyDescent="0.3">
      <c r="A33" s="18"/>
      <c r="B33" s="18"/>
      <c r="C33" s="18"/>
      <c r="D33" s="18"/>
      <c r="E33" s="31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</row>
    <row r="34" spans="1:23" x14ac:dyDescent="0.3">
      <c r="A34" s="18"/>
      <c r="B34" s="18"/>
      <c r="C34" s="18"/>
      <c r="D34" s="18"/>
      <c r="E34" s="31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</row>
    <row r="35" spans="1:23" x14ac:dyDescent="0.3">
      <c r="A35" s="18"/>
      <c r="B35" s="18"/>
      <c r="C35" s="18"/>
      <c r="D35" s="18"/>
      <c r="E35" s="31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</row>
    <row r="36" spans="1:23" x14ac:dyDescent="0.3">
      <c r="A36" s="18"/>
      <c r="B36" s="18"/>
      <c r="C36" s="18"/>
      <c r="D36" s="18"/>
      <c r="E36" s="31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</row>
    <row r="37" spans="1:23" x14ac:dyDescent="0.3">
      <c r="A37" s="18"/>
      <c r="B37" s="18"/>
      <c r="C37" s="18"/>
      <c r="D37" s="18"/>
      <c r="E37" s="31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</row>
    <row r="38" spans="1:23" x14ac:dyDescent="0.3">
      <c r="A38" s="18"/>
      <c r="B38" s="18"/>
      <c r="C38" s="18"/>
      <c r="D38" s="18"/>
      <c r="E38" s="31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</row>
    <row r="39" spans="1:23" x14ac:dyDescent="0.3">
      <c r="A39" s="18"/>
      <c r="B39" s="18"/>
      <c r="C39" s="18"/>
      <c r="D39" s="18"/>
      <c r="E39" s="31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</row>
    <row r="40" spans="1:23" x14ac:dyDescent="0.3">
      <c r="A40" s="18"/>
      <c r="B40" s="18"/>
      <c r="C40" s="18"/>
      <c r="D40" s="18"/>
      <c r="E40" s="31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</row>
    <row r="41" spans="1:23" x14ac:dyDescent="0.3">
      <c r="A41" s="18"/>
      <c r="B41" s="18"/>
      <c r="C41" s="18"/>
      <c r="D41" s="18"/>
      <c r="E41" s="31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</row>
    <row r="42" spans="1:23" x14ac:dyDescent="0.3">
      <c r="A42" s="18"/>
      <c r="B42" s="18"/>
      <c r="C42" s="18"/>
      <c r="D42" s="18"/>
      <c r="E42" s="31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</row>
    <row r="43" spans="1:23" x14ac:dyDescent="0.3">
      <c r="A43" s="18"/>
      <c r="B43" s="18"/>
      <c r="C43" s="18"/>
      <c r="D43" s="18"/>
      <c r="E43" s="31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</row>
    <row r="44" spans="1:23" x14ac:dyDescent="0.3">
      <c r="A44" s="18"/>
      <c r="B44" s="18"/>
      <c r="C44" s="18"/>
      <c r="D44" s="18"/>
      <c r="E44" s="31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</row>
    <row r="45" spans="1:23" x14ac:dyDescent="0.3">
      <c r="A45" s="18"/>
      <c r="B45" s="18"/>
      <c r="C45" s="18"/>
      <c r="D45" s="18"/>
      <c r="E45" s="31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</row>
    <row r="46" spans="1:23" x14ac:dyDescent="0.3">
      <c r="A46" s="18"/>
      <c r="B46" s="18"/>
      <c r="C46" s="18"/>
      <c r="D46" s="18"/>
      <c r="E46" s="31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</row>
    <row r="47" spans="1:23" x14ac:dyDescent="0.3">
      <c r="A47" s="18"/>
      <c r="B47" s="18"/>
      <c r="C47" s="18"/>
      <c r="D47" s="18"/>
      <c r="E47" s="31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</row>
    <row r="48" spans="1:23" x14ac:dyDescent="0.3">
      <c r="A48" s="18"/>
      <c r="B48" s="18"/>
      <c r="C48" s="18"/>
      <c r="D48" s="18"/>
      <c r="E48" s="31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</row>
    <row r="49" spans="1:23" x14ac:dyDescent="0.3">
      <c r="A49" s="18"/>
      <c r="B49" s="18"/>
      <c r="C49" s="18"/>
      <c r="D49" s="18"/>
      <c r="E49" s="31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</row>
    <row r="50" spans="1:23" x14ac:dyDescent="0.3">
      <c r="A50" s="18"/>
      <c r="B50" s="18"/>
      <c r="C50" s="18"/>
      <c r="D50" s="18"/>
      <c r="E50" s="31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</row>
    <row r="51" spans="1:23" x14ac:dyDescent="0.3">
      <c r="A51" s="18"/>
      <c r="B51" s="18"/>
      <c r="C51" s="18"/>
      <c r="D51" s="18"/>
      <c r="E51" s="31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</row>
    <row r="52" spans="1:23" x14ac:dyDescent="0.3">
      <c r="A52" s="18"/>
      <c r="B52" s="18"/>
      <c r="C52" s="18"/>
      <c r="D52" s="18"/>
      <c r="E52" s="31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</row>
    <row r="53" spans="1:23" x14ac:dyDescent="0.3">
      <c r="A53" s="18"/>
      <c r="B53" s="18"/>
      <c r="C53" s="18"/>
      <c r="D53" s="18"/>
      <c r="E53" s="31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</row>
    <row r="54" spans="1:23" x14ac:dyDescent="0.3">
      <c r="A54" s="18"/>
      <c r="B54" s="18"/>
      <c r="C54" s="18"/>
      <c r="D54" s="18"/>
      <c r="E54" s="31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</row>
    <row r="55" spans="1:23" x14ac:dyDescent="0.3">
      <c r="A55" s="18"/>
      <c r="B55" s="18"/>
      <c r="C55" s="18"/>
      <c r="D55" s="18"/>
      <c r="E55" s="31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</row>
    <row r="56" spans="1:23" x14ac:dyDescent="0.3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</row>
    <row r="57" spans="1:23" x14ac:dyDescent="0.3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</row>
  </sheetData>
  <hyperlinks>
    <hyperlink ref="F20" r:id="rId1" display="[ Ajuda ]" xr:uid="{D4F8D0B4-374B-498C-8C73-D2C3B1CAD92F}"/>
  </hyperlinks>
  <pageMargins left="0.75" right="0.75" top="1" bottom="1" header="0.5" footer="0.5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E741371-CA15-43F5-BEDF-C1E1A26A08D3}">
          <x14:formula1>
            <xm:f>Compras!$D$5:$D$105</xm:f>
          </x14:formula1>
          <xm:sqref>E2</xm:sqref>
        </x14:dataValidation>
        <x14:dataValidation type="list" allowBlank="1" showInputMessage="1" showErrorMessage="1" xr:uid="{ACED95F1-C2DD-4D15-94AE-025AF8AB9EC0}">
          <x14:formula1>
            <xm:f>Compras!$C$5:$C$105</xm:f>
          </x14:formula1>
          <xm:sqref>A2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A8B05-38BF-4BC8-9B06-F1010572DB02}">
  <dimension ref="B1:B9"/>
  <sheetViews>
    <sheetView workbookViewId="0">
      <selection activeCell="B17" sqref="B17"/>
    </sheetView>
  </sheetViews>
  <sheetFormatPr defaultRowHeight="15.6" x14ac:dyDescent="0.3"/>
  <cols>
    <col min="1" max="1" width="2.6640625" style="40" customWidth="1"/>
    <col min="2" max="2" width="92.77734375" style="40" customWidth="1"/>
    <col min="3" max="3" width="41.21875" style="40" customWidth="1"/>
    <col min="4" max="16384" width="8.88671875" style="40"/>
  </cols>
  <sheetData>
    <row r="1" spans="2:2" x14ac:dyDescent="0.3">
      <c r="B1" s="39"/>
    </row>
    <row r="2" spans="2:2" ht="18" x14ac:dyDescent="0.3">
      <c r="B2" s="41" t="s">
        <v>23</v>
      </c>
    </row>
    <row r="3" spans="2:2" ht="36" x14ac:dyDescent="0.3">
      <c r="B3" s="42" t="s">
        <v>24</v>
      </c>
    </row>
    <row r="4" spans="2:2" ht="21" x14ac:dyDescent="0.3">
      <c r="B4" s="43" t="s">
        <v>25</v>
      </c>
    </row>
    <row r="5" spans="2:2" x14ac:dyDescent="0.3">
      <c r="B5" s="39"/>
    </row>
    <row r="6" spans="2:2" x14ac:dyDescent="0.3">
      <c r="B6" s="44" t="s">
        <v>26</v>
      </c>
    </row>
    <row r="7" spans="2:2" x14ac:dyDescent="0.3">
      <c r="B7" s="44" t="s">
        <v>27</v>
      </c>
    </row>
    <row r="8" spans="2:2" x14ac:dyDescent="0.3">
      <c r="B8" s="44"/>
    </row>
    <row r="9" spans="2:2" x14ac:dyDescent="0.3">
      <c r="B9" s="45" t="s">
        <v>28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Compras</vt:lpstr>
      <vt:lpstr>Resumos</vt:lpstr>
      <vt:lpstr>Contribuição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Edi Barboza</cp:lastModifiedBy>
  <dcterms:created xsi:type="dcterms:W3CDTF">2025-10-22T13:09:57Z</dcterms:created>
  <dcterms:modified xsi:type="dcterms:W3CDTF">2025-10-22T17:06:28Z</dcterms:modified>
</cp:coreProperties>
</file>