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i-b\Desktop\RECEITAS\pix24\"/>
    </mc:Choice>
  </mc:AlternateContent>
  <xr:revisionPtr revIDLastSave="0" documentId="13_ncr:1_{CD34CD24-1423-4946-B361-3E6843BDD24D}" xr6:coauthVersionLast="47" xr6:coauthVersionMax="47" xr10:uidLastSave="{00000000-0000-0000-0000-000000000000}"/>
  <bookViews>
    <workbookView xWindow="-108" yWindow="-108" windowWidth="23256" windowHeight="12456" xr2:uid="{A318F826-7AA4-4F9B-B4A6-48F4D73E21BD}"/>
  </bookViews>
  <sheets>
    <sheet name="Planilha1" sheetId="1" r:id="rId1"/>
    <sheet name="Donat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  <c r="D22" i="1" s="1"/>
  <c r="D7" i="1"/>
  <c r="B25" i="1" l="1"/>
  <c r="D10" i="1"/>
  <c r="D11" i="1" s="1"/>
  <c r="D25" i="1"/>
  <c r="D12" i="1" l="1"/>
  <c r="D13" i="1" s="1"/>
  <c r="D14" i="1" s="1"/>
  <c r="C25" i="1"/>
  <c r="D26" i="1" s="1"/>
  <c r="C26" i="1" l="1"/>
  <c r="B26" i="1" s="1"/>
  <c r="D27" i="1" l="1"/>
  <c r="C27" i="1" l="1"/>
  <c r="B27" i="1" s="1"/>
  <c r="D28" i="1" l="1"/>
  <c r="C28" i="1" l="1"/>
  <c r="B28" i="1" s="1"/>
  <c r="D29" i="1" l="1"/>
  <c r="C29" i="1" s="1"/>
  <c r="B29" i="1" s="1"/>
  <c r="D30" i="1"/>
  <c r="C30" i="1" l="1"/>
  <c r="B30" i="1" s="1"/>
  <c r="D31" i="1" l="1"/>
  <c r="C31" i="1" l="1"/>
  <c r="B31" i="1" s="1"/>
  <c r="D32" i="1" l="1"/>
  <c r="C32" i="1" l="1"/>
  <c r="B32" i="1" s="1"/>
  <c r="D33" i="1" l="1"/>
  <c r="C33" i="1" l="1"/>
  <c r="B33" i="1" s="1"/>
  <c r="D34" i="1" l="1"/>
  <c r="C34" i="1" l="1"/>
  <c r="B34" i="1" s="1"/>
  <c r="D35" i="1" l="1"/>
  <c r="C35" i="1" l="1"/>
  <c r="B35" i="1" s="1"/>
  <c r="D36" i="1" l="1"/>
  <c r="C36" i="1" l="1"/>
  <c r="B36" i="1" s="1"/>
  <c r="D37" i="1" l="1"/>
  <c r="C37" i="1" s="1"/>
  <c r="B37" i="1" s="1"/>
  <c r="D38" i="1" l="1"/>
  <c r="C38" i="1" l="1"/>
  <c r="B38" i="1" s="1"/>
  <c r="D39" i="1" l="1"/>
  <c r="C39" i="1" l="1"/>
  <c r="B39" i="1" s="1"/>
  <c r="D40" i="1" l="1"/>
  <c r="C40" i="1" l="1"/>
  <c r="B40" i="1" s="1"/>
  <c r="D41" i="1" l="1"/>
  <c r="C41" i="1" l="1"/>
  <c r="B41" i="1" s="1"/>
  <c r="D42" i="1" l="1"/>
  <c r="C42" i="1" l="1"/>
  <c r="B42" i="1" s="1"/>
  <c r="D43" i="1" l="1"/>
  <c r="C43" i="1" s="1"/>
  <c r="B43" i="1" s="1"/>
  <c r="D44" i="1" l="1"/>
  <c r="C44" i="1" s="1"/>
  <c r="B44" i="1" s="1"/>
</calcChain>
</file>

<file path=xl/sharedStrings.xml><?xml version="1.0" encoding="utf-8"?>
<sst xmlns="http://schemas.openxmlformats.org/spreadsheetml/2006/main" count="46" uniqueCount="26">
  <si>
    <t>Calculadora de Depreciação</t>
  </si>
  <si>
    <t>Método linear</t>
  </si>
  <si>
    <t>Custo do Ativo</t>
  </si>
  <si>
    <t>&gt;&gt;</t>
  </si>
  <si>
    <t>Custo Ativo Adicional</t>
  </si>
  <si>
    <t>Preço do Ativo</t>
  </si>
  <si>
    <t>Pequeno valor</t>
  </si>
  <si>
    <t>Vida útil estimada (anos)</t>
  </si>
  <si>
    <t>Depreciação / Ano pelo Método da Linha Reta</t>
  </si>
  <si>
    <t>Porcentagem de Depreciação</t>
  </si>
  <si>
    <t>Depreciação total para sua vida útil</t>
  </si>
  <si>
    <t>Valor contábil depreciado após sua vida útil</t>
  </si>
  <si>
    <t>Valor do saldo</t>
  </si>
  <si>
    <t>Método de saldo decrescente</t>
  </si>
  <si>
    <t>Taxa de Depreciação de acordo com o Método do Saldo Decrescente</t>
  </si>
  <si>
    <t>Cronograma de Depreciação</t>
  </si>
  <si>
    <t>Ano</t>
  </si>
  <si>
    <t>Valor de depreciação ano a ano</t>
  </si>
  <si>
    <t>Valor do livro</t>
  </si>
  <si>
    <t>Doe</t>
  </si>
  <si>
    <t>Doação voluntária</t>
  </si>
  <si>
    <t>Se esta planilha foi útil para você e, é claro, se você deseja nos ajudar com qualquer quantia, por favor envie um pix</t>
  </si>
  <si>
    <r>
      <t xml:space="preserve">Chave PIX: </t>
    </r>
    <r>
      <rPr>
        <b/>
        <sz val="16"/>
        <color theme="1"/>
        <rFont val="Aptos Narrow"/>
        <family val="2"/>
      </rPr>
      <t>planilha@tudoexcel.com.br</t>
    </r>
  </si>
  <si>
    <t>Criamos várias planilhas grátis para que as pessoas usá-las e controlar suas atividades.</t>
  </si>
  <si>
    <t>O site Tudo Excel é para isso: ajudar, compartilhar, ensinar e gerar mais conhecimento!</t>
  </si>
  <si>
    <t>Obrigado por usar esta planilha!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</si>
</sst>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u/>
      <sz val="11"/>
      <color theme="10"/>
      <name val="Calibri"/>
      <family val="2"/>
    </font>
    <font>
      <u/>
      <sz val="25"/>
      <color theme="9" tint="0.59999389629810485"/>
      <name val="Calibri"/>
      <family val="2"/>
      <scheme val="minor"/>
    </font>
    <font>
      <b/>
      <sz val="2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8"/>
      <color rgb="FFFFC000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11"/>
      <color rgb="FF0711DF"/>
      <name val="Calibri"/>
      <family val="2"/>
    </font>
    <font>
      <sz val="11"/>
      <color theme="1" tint="0.24994659260841701"/>
      <name val="Aptos Narrow"/>
      <family val="2"/>
    </font>
    <font>
      <b/>
      <sz val="14"/>
      <color theme="1"/>
      <name val="Aptos Narrow"/>
      <family val="2"/>
    </font>
    <font>
      <sz val="14"/>
      <color theme="1"/>
      <name val="Aptos Narrow"/>
      <family val="2"/>
    </font>
    <font>
      <sz val="16"/>
      <color theme="1"/>
      <name val="Aptos Narrow"/>
      <family val="2"/>
    </font>
    <font>
      <b/>
      <sz val="16"/>
      <color theme="1"/>
      <name val="Aptos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4506668294322"/>
      </bottom>
      <diagonal/>
    </border>
    <border>
      <left/>
      <right/>
      <top style="thin">
        <color theme="4" tint="0.39994506668294322"/>
      </top>
      <bottom style="thin">
        <color theme="4" tint="0.39994506668294322"/>
      </bottom>
      <diagonal/>
    </border>
    <border>
      <left/>
      <right/>
      <top style="thin">
        <color theme="4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44" fontId="6" fillId="0" borderId="0" xfId="0" applyNumberFormat="1" applyFont="1" applyAlignment="1">
      <alignment horizontal="left" vertical="center" indent="3"/>
    </xf>
    <xf numFmtId="44" fontId="7" fillId="7" borderId="4" xfId="0" applyNumberFormat="1" applyFont="1" applyFill="1" applyBorder="1" applyAlignment="1">
      <alignment horizontal="left" vertical="center" indent="3"/>
    </xf>
    <xf numFmtId="0" fontId="6" fillId="0" borderId="0" xfId="0" applyFont="1" applyAlignment="1">
      <alignment horizontal="right" vertical="center" indent="3"/>
    </xf>
    <xf numFmtId="9" fontId="7" fillId="7" borderId="4" xfId="1" applyFont="1" applyFill="1" applyBorder="1" applyAlignment="1" applyProtection="1">
      <alignment horizontal="right" vertical="center" indent="3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 indent="4"/>
    </xf>
    <xf numFmtId="0" fontId="6" fillId="0" borderId="0" xfId="0" applyFont="1" applyAlignment="1">
      <alignment horizontal="right" vertical="center" wrapText="1"/>
    </xf>
    <xf numFmtId="0" fontId="7" fillId="3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44" fontId="6" fillId="4" borderId="1" xfId="0" applyNumberFormat="1" applyFont="1" applyFill="1" applyBorder="1" applyAlignment="1">
      <alignment horizontal="left" vertical="center" indent="3"/>
    </xf>
    <xf numFmtId="44" fontId="8" fillId="7" borderId="4" xfId="0" applyNumberFormat="1" applyFont="1" applyFill="1" applyBorder="1" applyAlignment="1">
      <alignment horizontal="left" vertical="center" indent="3"/>
    </xf>
    <xf numFmtId="0" fontId="6" fillId="4" borderId="2" xfId="0" applyFont="1" applyFill="1" applyBorder="1" applyAlignment="1">
      <alignment horizontal="center" vertical="center"/>
    </xf>
    <xf numFmtId="44" fontId="6" fillId="4" borderId="2" xfId="0" applyNumberFormat="1" applyFont="1" applyFill="1" applyBorder="1" applyAlignment="1">
      <alignment horizontal="left" vertical="center" indent="3"/>
    </xf>
    <xf numFmtId="0" fontId="6" fillId="4" borderId="3" xfId="0" applyFont="1" applyFill="1" applyBorder="1" applyAlignment="1">
      <alignment horizontal="center" vertical="center"/>
    </xf>
    <xf numFmtId="44" fontId="6" fillId="4" borderId="3" xfId="0" applyNumberFormat="1" applyFont="1" applyFill="1" applyBorder="1" applyAlignment="1">
      <alignment horizontal="left" vertical="center" indent="3"/>
    </xf>
    <xf numFmtId="0" fontId="9" fillId="5" borderId="0" xfId="0" applyFont="1" applyFill="1" applyAlignment="1">
      <alignment horizontal="center" vertical="center"/>
    </xf>
    <xf numFmtId="0" fontId="4" fillId="5" borderId="0" xfId="2" applyFont="1" applyFill="1" applyBorder="1" applyAlignment="1" applyProtection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4" fillId="3" borderId="0" xfId="2" applyFont="1" applyFill="1" applyAlignment="1" applyProtection="1">
      <alignment horizontal="center" vertical="center"/>
    </xf>
    <xf numFmtId="0" fontId="15" fillId="0" borderId="0" xfId="0" applyFont="1"/>
    <xf numFmtId="0" fontId="16" fillId="8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8" fillId="9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13" fillId="10" borderId="0" xfId="0" applyFont="1" applyFill="1" applyAlignment="1">
      <alignment horizontal="center" vertical="center"/>
    </xf>
  </cellXfs>
  <cellStyles count="3">
    <cellStyle name="Hiperlink" xfId="2" builtinId="8"/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tudoexcel.com.b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2065020</xdr:colOff>
      <xdr:row>0</xdr:row>
      <xdr:rowOff>297180</xdr:rowOff>
    </xdr:from>
    <xdr:to>
      <xdr:col>3</xdr:col>
      <xdr:colOff>1360170</xdr:colOff>
      <xdr:row>1</xdr:row>
      <xdr:rowOff>123825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3CFFABE-B3A9-4E2E-3711-144D280EB2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99760" y="297180"/>
          <a:ext cx="1428750" cy="276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0E7F9-53AB-4B6E-92E2-A5B813E9182C}">
  <dimension ref="A1:E45"/>
  <sheetViews>
    <sheetView tabSelected="1" workbookViewId="0">
      <selection activeCell="D3" sqref="D3"/>
    </sheetView>
  </sheetViews>
  <sheetFormatPr defaultRowHeight="14.4" x14ac:dyDescent="0.3"/>
  <cols>
    <col min="1" max="1" width="3.6640625" customWidth="1"/>
    <col min="2" max="2" width="49.33203125" customWidth="1"/>
    <col min="3" max="3" width="31.109375" bestFit="1" customWidth="1"/>
    <col min="4" max="4" width="27" customWidth="1"/>
    <col min="5" max="5" width="2.88671875" customWidth="1"/>
  </cols>
  <sheetData>
    <row r="1" spans="1:5" ht="35.4" customHeight="1" x14ac:dyDescent="0.3">
      <c r="A1" s="1"/>
      <c r="B1" s="21" t="s">
        <v>0</v>
      </c>
      <c r="C1" s="22"/>
      <c r="D1" s="22"/>
      <c r="E1" s="1"/>
    </row>
    <row r="2" spans="1:5" ht="33.6" customHeight="1" x14ac:dyDescent="0.3">
      <c r="A2" s="1"/>
      <c r="B2" s="21"/>
      <c r="C2" s="22"/>
      <c r="D2" s="22"/>
      <c r="E2" s="1"/>
    </row>
    <row r="3" spans="1:5" ht="18" x14ac:dyDescent="0.3">
      <c r="A3" s="1"/>
      <c r="B3" s="2"/>
      <c r="C3" s="2"/>
      <c r="D3" s="25" t="s">
        <v>19</v>
      </c>
      <c r="E3" s="1"/>
    </row>
    <row r="4" spans="1:5" ht="25.8" x14ac:dyDescent="0.3">
      <c r="A4" s="1"/>
      <c r="B4" s="23" t="s">
        <v>1</v>
      </c>
      <c r="C4" s="23"/>
      <c r="D4" s="23"/>
      <c r="E4" s="1"/>
    </row>
    <row r="5" spans="1:5" ht="18" x14ac:dyDescent="0.3">
      <c r="A5" s="1"/>
      <c r="B5" s="3" t="s">
        <v>2</v>
      </c>
      <c r="C5" s="4" t="s">
        <v>3</v>
      </c>
      <c r="D5" s="5">
        <v>680000</v>
      </c>
      <c r="E5" s="1"/>
    </row>
    <row r="6" spans="1:5" ht="18" x14ac:dyDescent="0.3">
      <c r="A6" s="1"/>
      <c r="B6" s="3" t="s">
        <v>4</v>
      </c>
      <c r="C6" s="4" t="s">
        <v>3</v>
      </c>
      <c r="D6" s="5">
        <v>75000</v>
      </c>
      <c r="E6" s="1"/>
    </row>
    <row r="7" spans="1:5" ht="18" x14ac:dyDescent="0.3">
      <c r="A7" s="1"/>
      <c r="B7" s="3" t="s">
        <v>5</v>
      </c>
      <c r="C7" s="4" t="s">
        <v>3</v>
      </c>
      <c r="D7" s="6">
        <f>SUM(D5:D6)</f>
        <v>755000</v>
      </c>
      <c r="E7" s="1"/>
    </row>
    <row r="8" spans="1:5" ht="18" x14ac:dyDescent="0.3">
      <c r="A8" s="1"/>
      <c r="B8" s="3" t="s">
        <v>6</v>
      </c>
      <c r="C8" s="4" t="s">
        <v>3</v>
      </c>
      <c r="D8" s="5">
        <v>80000</v>
      </c>
      <c r="E8" s="1"/>
    </row>
    <row r="9" spans="1:5" ht="18" x14ac:dyDescent="0.3">
      <c r="A9" s="1"/>
      <c r="B9" s="3" t="s">
        <v>7</v>
      </c>
      <c r="C9" s="4" t="s">
        <v>3</v>
      </c>
      <c r="D9" s="7">
        <v>10</v>
      </c>
      <c r="E9" s="1"/>
    </row>
    <row r="10" spans="1:5" ht="18" x14ac:dyDescent="0.3">
      <c r="A10" s="1"/>
      <c r="B10" s="3" t="s">
        <v>8</v>
      </c>
      <c r="C10" s="4" t="s">
        <v>3</v>
      </c>
      <c r="D10" s="6">
        <f>IF(D7="", "", SLN($D$7,$D$8,$D$9))</f>
        <v>67500</v>
      </c>
      <c r="E10" s="1"/>
    </row>
    <row r="11" spans="1:5" ht="18" x14ac:dyDescent="0.3">
      <c r="A11" s="1"/>
      <c r="B11" s="3" t="s">
        <v>9</v>
      </c>
      <c r="C11" s="4" t="s">
        <v>3</v>
      </c>
      <c r="D11" s="8">
        <f>IFERROR(D10/D7,"")</f>
        <v>8.9403973509933773E-2</v>
      </c>
      <c r="E11" s="1"/>
    </row>
    <row r="12" spans="1:5" ht="18" x14ac:dyDescent="0.3">
      <c r="A12" s="1"/>
      <c r="B12" s="3" t="s">
        <v>10</v>
      </c>
      <c r="C12" s="4" t="s">
        <v>3</v>
      </c>
      <c r="D12" s="6">
        <f>IF(D7="", "", D10*D9)</f>
        <v>675000</v>
      </c>
      <c r="E12" s="1"/>
    </row>
    <row r="13" spans="1:5" ht="18" x14ac:dyDescent="0.3">
      <c r="A13" s="1"/>
      <c r="B13" s="3" t="s">
        <v>11</v>
      </c>
      <c r="C13" s="4" t="s">
        <v>3</v>
      </c>
      <c r="D13" s="6">
        <f>IF(D7="", "", D7-D12)</f>
        <v>80000</v>
      </c>
      <c r="E13" s="1"/>
    </row>
    <row r="14" spans="1:5" ht="18" x14ac:dyDescent="0.3">
      <c r="A14" s="1"/>
      <c r="B14" s="3" t="s">
        <v>12</v>
      </c>
      <c r="C14" s="4" t="s">
        <v>3</v>
      </c>
      <c r="D14" s="6">
        <f>IF(D7="", "", D8-D13)</f>
        <v>0</v>
      </c>
      <c r="E14" s="1"/>
    </row>
    <row r="15" spans="1:5" ht="18" x14ac:dyDescent="0.3">
      <c r="A15" s="1"/>
      <c r="B15" s="9"/>
      <c r="C15" s="9"/>
      <c r="D15" s="5"/>
      <c r="E15" s="1"/>
    </row>
    <row r="16" spans="1:5" ht="25.8" x14ac:dyDescent="0.3">
      <c r="A16" s="1"/>
      <c r="B16" s="23" t="s">
        <v>13</v>
      </c>
      <c r="C16" s="23"/>
      <c r="D16" s="23"/>
      <c r="E16" s="1"/>
    </row>
    <row r="17" spans="1:5" ht="18" x14ac:dyDescent="0.3">
      <c r="A17" s="1"/>
      <c r="B17" s="3" t="s">
        <v>2</v>
      </c>
      <c r="C17" s="10" t="s">
        <v>3</v>
      </c>
      <c r="D17" s="5">
        <v>680000</v>
      </c>
      <c r="E17" s="1"/>
    </row>
    <row r="18" spans="1:5" ht="18" x14ac:dyDescent="0.3">
      <c r="A18" s="1"/>
      <c r="B18" s="3" t="s">
        <v>4</v>
      </c>
      <c r="C18" s="10" t="s">
        <v>3</v>
      </c>
      <c r="D18" s="5">
        <v>75000</v>
      </c>
      <c r="E18" s="1"/>
    </row>
    <row r="19" spans="1:5" ht="18" x14ac:dyDescent="0.3">
      <c r="A19" s="1"/>
      <c r="B19" s="3" t="s">
        <v>5</v>
      </c>
      <c r="C19" s="10" t="s">
        <v>3</v>
      </c>
      <c r="D19" s="6">
        <f>SUM(D17:D18)</f>
        <v>755000</v>
      </c>
      <c r="E19" s="1"/>
    </row>
    <row r="20" spans="1:5" ht="18" x14ac:dyDescent="0.3">
      <c r="A20" s="1"/>
      <c r="B20" s="3" t="s">
        <v>6</v>
      </c>
      <c r="C20" s="10" t="s">
        <v>3</v>
      </c>
      <c r="D20" s="5">
        <v>80000</v>
      </c>
      <c r="E20" s="1"/>
    </row>
    <row r="21" spans="1:5" ht="18" x14ac:dyDescent="0.3">
      <c r="A21" s="1"/>
      <c r="B21" s="3" t="s">
        <v>7</v>
      </c>
      <c r="C21" s="10" t="s">
        <v>3</v>
      </c>
      <c r="D21" s="11">
        <v>10</v>
      </c>
      <c r="E21" s="1"/>
    </row>
    <row r="22" spans="1:5" ht="31.2" x14ac:dyDescent="0.3">
      <c r="A22" s="1"/>
      <c r="B22" s="12" t="s">
        <v>14</v>
      </c>
      <c r="C22" s="10" t="s">
        <v>3</v>
      </c>
      <c r="D22" s="8">
        <f>IF(D19="","",1-(D20/D19)^(1/D21))</f>
        <v>0.20105974558121731</v>
      </c>
      <c r="E22" s="1"/>
    </row>
    <row r="23" spans="1:5" ht="23.4" x14ac:dyDescent="0.3">
      <c r="A23" s="1"/>
      <c r="B23" s="24" t="s">
        <v>15</v>
      </c>
      <c r="C23" s="24"/>
      <c r="D23" s="24"/>
      <c r="E23" s="1"/>
    </row>
    <row r="24" spans="1:5" ht="18" x14ac:dyDescent="0.3">
      <c r="A24" s="1"/>
      <c r="B24" s="13" t="s">
        <v>16</v>
      </c>
      <c r="C24" s="13" t="s">
        <v>17</v>
      </c>
      <c r="D24" s="13" t="s">
        <v>18</v>
      </c>
      <c r="E24" s="1"/>
    </row>
    <row r="25" spans="1:5" ht="18" x14ac:dyDescent="0.3">
      <c r="A25" s="1"/>
      <c r="B25" s="14">
        <f>IF(D7="", "", 1)</f>
        <v>1</v>
      </c>
      <c r="C25" s="15">
        <f t="shared" ref="C25:C34" si="0">IFERROR(IF(D25&gt;$D$20, (D25*$D$22), ""),"")</f>
        <v>151800.10791381905</v>
      </c>
      <c r="D25" s="16">
        <f>IF(D7="", "", D7)</f>
        <v>755000</v>
      </c>
      <c r="E25" s="1"/>
    </row>
    <row r="26" spans="1:5" ht="18" x14ac:dyDescent="0.3">
      <c r="A26" s="1"/>
      <c r="B26" s="17">
        <f t="shared" ref="B26:B35" si="1">IF(C26="", "", B25+1)</f>
        <v>2</v>
      </c>
      <c r="C26" s="18">
        <f t="shared" si="0"/>
        <v>121279.21683746528</v>
      </c>
      <c r="D26" s="15">
        <f t="shared" ref="D26:D36" si="2">IFERROR(D25-C25, "")</f>
        <v>603199.89208618097</v>
      </c>
      <c r="E26" s="1"/>
    </row>
    <row r="27" spans="1:5" ht="18" x14ac:dyDescent="0.3">
      <c r="A27" s="1"/>
      <c r="B27" s="17">
        <f t="shared" si="1"/>
        <v>3</v>
      </c>
      <c r="C27" s="18">
        <f t="shared" si="0"/>
        <v>96894.848355835216</v>
      </c>
      <c r="D27" s="18">
        <f t="shared" si="2"/>
        <v>481920.67524871568</v>
      </c>
      <c r="E27" s="1"/>
    </row>
    <row r="28" spans="1:5" ht="18" x14ac:dyDescent="0.3">
      <c r="A28" s="1"/>
      <c r="B28" s="17">
        <f t="shared" si="1"/>
        <v>4</v>
      </c>
      <c r="C28" s="18">
        <f t="shared" si="0"/>
        <v>77413.194797280375</v>
      </c>
      <c r="D28" s="18">
        <f t="shared" si="2"/>
        <v>385025.82689288049</v>
      </c>
      <c r="E28" s="1"/>
    </row>
    <row r="29" spans="1:5" ht="18" x14ac:dyDescent="0.3">
      <c r="A29" s="1"/>
      <c r="B29" s="17">
        <f t="shared" si="1"/>
        <v>5</v>
      </c>
      <c r="C29" s="18">
        <f t="shared" si="0"/>
        <v>61848.517546709962</v>
      </c>
      <c r="D29" s="18">
        <f t="shared" si="2"/>
        <v>307612.63209560013</v>
      </c>
      <c r="E29" s="1"/>
    </row>
    <row r="30" spans="1:5" ht="18" x14ac:dyDescent="0.3">
      <c r="A30" s="1"/>
      <c r="B30" s="17">
        <f t="shared" si="1"/>
        <v>6</v>
      </c>
      <c r="C30" s="18">
        <f t="shared" si="0"/>
        <v>49413.270344192999</v>
      </c>
      <c r="D30" s="18">
        <f t="shared" si="2"/>
        <v>245764.11454889015</v>
      </c>
      <c r="E30" s="1"/>
    </row>
    <row r="31" spans="1:5" ht="18" x14ac:dyDescent="0.3">
      <c r="A31" s="1"/>
      <c r="B31" s="17">
        <f t="shared" si="1"/>
        <v>7</v>
      </c>
      <c r="C31" s="18">
        <f t="shared" si="0"/>
        <v>39478.250780453644</v>
      </c>
      <c r="D31" s="18">
        <f t="shared" si="2"/>
        <v>196350.84420469715</v>
      </c>
      <c r="E31" s="1"/>
    </row>
    <row r="32" spans="1:5" ht="18" x14ac:dyDescent="0.3">
      <c r="A32" s="1"/>
      <c r="B32" s="17">
        <f t="shared" si="1"/>
        <v>8</v>
      </c>
      <c r="C32" s="18">
        <f t="shared" si="0"/>
        <v>31540.763722544143</v>
      </c>
      <c r="D32" s="18">
        <f t="shared" si="2"/>
        <v>156872.5934242435</v>
      </c>
      <c r="E32" s="1"/>
    </row>
    <row r="33" spans="1:5" ht="18" x14ac:dyDescent="0.3">
      <c r="A33" s="1"/>
      <c r="B33" s="17">
        <f t="shared" si="1"/>
        <v>9</v>
      </c>
      <c r="C33" s="18">
        <f t="shared" si="0"/>
        <v>25199.185793052129</v>
      </c>
      <c r="D33" s="18">
        <f t="shared" si="2"/>
        <v>125331.82970169936</v>
      </c>
      <c r="E33" s="1"/>
    </row>
    <row r="34" spans="1:5" ht="18" x14ac:dyDescent="0.3">
      <c r="A34" s="1"/>
      <c r="B34" s="17">
        <f t="shared" si="1"/>
        <v>10</v>
      </c>
      <c r="C34" s="18">
        <f t="shared" si="0"/>
        <v>20132.643908647242</v>
      </c>
      <c r="D34" s="18">
        <f t="shared" si="2"/>
        <v>100132.64390864724</v>
      </c>
      <c r="E34" s="1"/>
    </row>
    <row r="35" spans="1:5" ht="18" x14ac:dyDescent="0.3">
      <c r="A35" s="1"/>
      <c r="B35" s="17" t="str">
        <f t="shared" si="1"/>
        <v/>
      </c>
      <c r="C35" s="18" t="str">
        <f t="shared" ref="C35:C44" si="3">IFERROR(IF(D35&gt;$D$20, (D35*$D$22), ""),"")</f>
        <v/>
      </c>
      <c r="D35" s="18">
        <f t="shared" si="2"/>
        <v>80000</v>
      </c>
      <c r="E35" s="1"/>
    </row>
    <row r="36" spans="1:5" ht="18" x14ac:dyDescent="0.3">
      <c r="A36" s="1"/>
      <c r="B36" s="17" t="str">
        <f t="shared" ref="B36:B44" si="4">IF(C36="", "", B35+1)</f>
        <v/>
      </c>
      <c r="C36" s="18" t="str">
        <f t="shared" si="3"/>
        <v/>
      </c>
      <c r="D36" s="18" t="str">
        <f t="shared" si="2"/>
        <v/>
      </c>
      <c r="E36" s="1"/>
    </row>
    <row r="37" spans="1:5" ht="18" x14ac:dyDescent="0.3">
      <c r="A37" s="1"/>
      <c r="B37" s="17" t="str">
        <f>IF(C37="", "", B36+1)</f>
        <v/>
      </c>
      <c r="C37" s="18" t="str">
        <f t="shared" si="3"/>
        <v/>
      </c>
      <c r="D37" s="18" t="str">
        <f t="shared" ref="D37:D44" si="5">IFERROR(D36-C36, "")</f>
        <v/>
      </c>
      <c r="E37" s="1"/>
    </row>
    <row r="38" spans="1:5" ht="18" x14ac:dyDescent="0.3">
      <c r="A38" s="1"/>
      <c r="B38" s="17" t="str">
        <f t="shared" si="4"/>
        <v/>
      </c>
      <c r="C38" s="18" t="str">
        <f t="shared" si="3"/>
        <v/>
      </c>
      <c r="D38" s="18" t="str">
        <f t="shared" si="5"/>
        <v/>
      </c>
      <c r="E38" s="1"/>
    </row>
    <row r="39" spans="1:5" ht="18" x14ac:dyDescent="0.3">
      <c r="A39" s="1"/>
      <c r="B39" s="17" t="str">
        <f t="shared" si="4"/>
        <v/>
      </c>
      <c r="C39" s="18" t="str">
        <f t="shared" si="3"/>
        <v/>
      </c>
      <c r="D39" s="18" t="str">
        <f t="shared" si="5"/>
        <v/>
      </c>
      <c r="E39" s="1"/>
    </row>
    <row r="40" spans="1:5" ht="18" x14ac:dyDescent="0.3">
      <c r="A40" s="1"/>
      <c r="B40" s="17" t="str">
        <f t="shared" si="4"/>
        <v/>
      </c>
      <c r="C40" s="18" t="str">
        <f t="shared" si="3"/>
        <v/>
      </c>
      <c r="D40" s="18" t="str">
        <f t="shared" si="5"/>
        <v/>
      </c>
      <c r="E40" s="1"/>
    </row>
    <row r="41" spans="1:5" ht="18" x14ac:dyDescent="0.3">
      <c r="A41" s="1"/>
      <c r="B41" s="17" t="str">
        <f t="shared" si="4"/>
        <v/>
      </c>
      <c r="C41" s="18" t="str">
        <f t="shared" si="3"/>
        <v/>
      </c>
      <c r="D41" s="18" t="str">
        <f t="shared" si="5"/>
        <v/>
      </c>
      <c r="E41" s="1"/>
    </row>
    <row r="42" spans="1:5" ht="18" x14ac:dyDescent="0.3">
      <c r="A42" s="1"/>
      <c r="B42" s="17" t="str">
        <f t="shared" si="4"/>
        <v/>
      </c>
      <c r="C42" s="18" t="str">
        <f t="shared" si="3"/>
        <v/>
      </c>
      <c r="D42" s="18" t="str">
        <f t="shared" si="5"/>
        <v/>
      </c>
      <c r="E42" s="1"/>
    </row>
    <row r="43" spans="1:5" ht="18" x14ac:dyDescent="0.3">
      <c r="A43" s="1"/>
      <c r="B43" s="17" t="str">
        <f t="shared" si="4"/>
        <v/>
      </c>
      <c r="C43" s="18" t="str">
        <f t="shared" si="3"/>
        <v/>
      </c>
      <c r="D43" s="18" t="str">
        <f t="shared" si="5"/>
        <v/>
      </c>
      <c r="E43" s="1"/>
    </row>
    <row r="44" spans="1:5" ht="18" x14ac:dyDescent="0.3">
      <c r="A44" s="1"/>
      <c r="B44" s="19" t="str">
        <f t="shared" si="4"/>
        <v/>
      </c>
      <c r="C44" s="20" t="str">
        <f t="shared" si="3"/>
        <v/>
      </c>
      <c r="D44" s="20" t="str">
        <f t="shared" si="5"/>
        <v/>
      </c>
      <c r="E44" s="1"/>
    </row>
    <row r="45" spans="1:5" ht="18" x14ac:dyDescent="0.3">
      <c r="A45" s="1"/>
      <c r="B45" s="1"/>
      <c r="C45" s="1"/>
      <c r="D45" s="1"/>
      <c r="E45" s="1"/>
    </row>
  </sheetData>
  <sheetProtection formatCells="0" formatColumns="0" formatRows="0" insertColumns="0" insertRows="0" sort="0" autoFilter="0" pivotTables="0"/>
  <mergeCells count="5">
    <mergeCell ref="B1:B2"/>
    <mergeCell ref="C1:D2"/>
    <mergeCell ref="B4:D4"/>
    <mergeCell ref="B16:D16"/>
    <mergeCell ref="B23:D23"/>
  </mergeCells>
  <hyperlinks>
    <hyperlink ref="D3" location="Donate!A1" display="Donate" xr:uid="{113FD6D5-3451-45A4-A131-74AFD584EE9C}"/>
  </hyperlink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A0789-573B-493A-92F6-99FDDDED668F}">
  <sheetPr>
    <tabColor rgb="FFFFC000"/>
  </sheetPr>
  <dimension ref="B1:B18"/>
  <sheetViews>
    <sheetView workbookViewId="0">
      <selection activeCell="D7" sqref="D7"/>
    </sheetView>
  </sheetViews>
  <sheetFormatPr defaultRowHeight="14.4" x14ac:dyDescent="0.3"/>
  <cols>
    <col min="2" max="2" width="80" customWidth="1"/>
  </cols>
  <sheetData>
    <row r="1" spans="2:2" x14ac:dyDescent="0.3">
      <c r="B1" s="26"/>
    </row>
    <row r="2" spans="2:2" ht="22.05" customHeight="1" x14ac:dyDescent="0.3">
      <c r="B2" s="27" t="s">
        <v>20</v>
      </c>
    </row>
    <row r="3" spans="2:2" ht="61.8" customHeight="1" x14ac:dyDescent="0.3">
      <c r="B3" s="28" t="s">
        <v>21</v>
      </c>
    </row>
    <row r="4" spans="2:2" ht="31.8" customHeight="1" x14ac:dyDescent="0.3">
      <c r="B4" s="29" t="s">
        <v>22</v>
      </c>
    </row>
    <row r="5" spans="2:2" ht="22.05" customHeight="1" x14ac:dyDescent="0.3">
      <c r="B5" s="26"/>
    </row>
    <row r="6" spans="2:2" ht="22.05" customHeight="1" x14ac:dyDescent="0.3">
      <c r="B6" s="30" t="s">
        <v>23</v>
      </c>
    </row>
    <row r="7" spans="2:2" ht="22.05" customHeight="1" x14ac:dyDescent="0.3">
      <c r="B7" s="30" t="s">
        <v>24</v>
      </c>
    </row>
    <row r="8" spans="2:2" ht="22.05" customHeight="1" x14ac:dyDescent="0.3">
      <c r="B8" s="30"/>
    </row>
    <row r="9" spans="2:2" ht="22.05" customHeight="1" x14ac:dyDescent="0.3">
      <c r="B9" s="31" t="s">
        <v>25</v>
      </c>
    </row>
    <row r="10" spans="2:2" ht="22.05" customHeight="1" x14ac:dyDescent="0.3"/>
    <row r="11" spans="2:2" ht="22.05" customHeight="1" x14ac:dyDescent="0.3"/>
    <row r="12" spans="2:2" ht="22.05" customHeight="1" x14ac:dyDescent="0.3"/>
    <row r="13" spans="2:2" ht="22.05" customHeight="1" x14ac:dyDescent="0.3"/>
    <row r="14" spans="2:2" ht="22.05" customHeight="1" x14ac:dyDescent="0.3"/>
    <row r="15" spans="2:2" ht="22.05" customHeight="1" x14ac:dyDescent="0.3"/>
    <row r="16" spans="2:2" ht="22.05" customHeight="1" x14ac:dyDescent="0.3"/>
    <row r="17" ht="22.05" customHeight="1" x14ac:dyDescent="0.3"/>
    <row r="18" ht="22.05" customHeight="1" x14ac:dyDescent="0.3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Donate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 Barboza</dc:creator>
  <cp:lastModifiedBy>Edi Barboza</cp:lastModifiedBy>
  <dcterms:created xsi:type="dcterms:W3CDTF">2023-06-15T11:40:29Z</dcterms:created>
  <dcterms:modified xsi:type="dcterms:W3CDTF">2025-01-03T13:44:50Z</dcterms:modified>
</cp:coreProperties>
</file>