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28" yWindow="65428" windowWidth="23256" windowHeight="12456" activeTab="0"/>
  </bookViews>
  <sheets>
    <sheet name="Declaracao-de-lucros-e-perdas" sheetId="1" r:id="rId1"/>
    <sheet name="Demo-Mensal-Lucros-e-Perdas" sheetId="2" r:id="rId2"/>
  </sheets>
  <definedNames>
    <definedName name="K2I">'Demo-Mensal-Lucros-e-Perdas'!$K$2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<sst xmlns="http://schemas.openxmlformats.org/spreadsheetml/2006/main" count="56" uniqueCount="52">
  <si>
    <t>Total Expenses</t>
  </si>
  <si>
    <t>Outras receitas</t>
  </si>
  <si>
    <t>Receitas Totais</t>
  </si>
  <si>
    <t>Despesas</t>
  </si>
  <si>
    <t>Anúncio</t>
  </si>
  <si>
    <t>Dívida incobrável</t>
  </si>
  <si>
    <t>Comissões</t>
  </si>
  <si>
    <t>Custo de bens vendidos</t>
  </si>
  <si>
    <t>Depreciação</t>
  </si>
  <si>
    <t>Mobília e equipamento</t>
  </si>
  <si>
    <t>Seguro</t>
  </si>
  <si>
    <t>Despesa de juros</t>
  </si>
  <si>
    <t>Manutenção e reparos</t>
  </si>
  <si>
    <t>Material de escritório</t>
  </si>
  <si>
    <t>Impostos sobre os salários</t>
  </si>
  <si>
    <t>Aluguel</t>
  </si>
  <si>
    <t>Pesquisa e desenvolvimento</t>
  </si>
  <si>
    <t>Salários e remunerações</t>
  </si>
  <si>
    <t>Viagem</t>
  </si>
  <si>
    <t>Serviços de utilidade pública</t>
  </si>
  <si>
    <t>Hospedagem de sites e domínios</t>
  </si>
  <si>
    <t>Outro</t>
  </si>
  <si>
    <t>Despesas Totais</t>
  </si>
  <si>
    <t>Lucro líquido antes dos impostos</t>
  </si>
  <si>
    <t>Despesa de imposto de renda</t>
  </si>
  <si>
    <t>Resultado Líquido</t>
  </si>
  <si>
    <t>Nome da Empresa</t>
  </si>
  <si>
    <t>Demonstração de resultados</t>
  </si>
  <si>
    <t>Para o ano</t>
  </si>
  <si>
    <t>Receitas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</si>
  <si>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</si>
  <si>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</si>
  <si>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</si>
  <si>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</si>
  <si>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</si>
  <si>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</si>
  <si>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</si>
  <si>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</si>
  <si>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</si>
  <si>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Otu</t>
  </si>
  <si>
    <t>Nov</t>
  </si>
  <si>
    <t>Dez</t>
  </si>
  <si>
    <t>Receita das vendas</t>
  </si>
  <si>
    <t>Despesa</t>
  </si>
  <si>
    <t>Receita de serviço</t>
  </si>
  <si>
    <t>Receita de juros</t>
  </si>
  <si>
    <t>Receitas de Aluguel</t>
  </si>
  <si>
    <t>Passeios</t>
  </si>
  <si>
    <t>Para o Ano</t>
  </si>
  <si>
    <r>
      <t>Demonstração de Resultados:</t>
    </r>
    <r>
      <rPr>
        <b/>
        <sz val="16"/>
        <color theme="8" tint="-0.4999699890613556"/>
        <rFont val="Calibri"/>
        <family val="2"/>
        <scheme val="minor"/>
      </rPr>
      <t xml:space="preserve"> </t>
    </r>
    <r>
      <rPr>
        <b/>
        <sz val="16"/>
        <color theme="5" tint="-0.24997000396251678"/>
        <rFont val="Calibri"/>
        <family val="2"/>
        <scheme val="minor"/>
      </rPr>
      <t>Resumo</t>
    </r>
  </si>
  <si>
    <t>Benefícios dos funcionários</t>
  </si>
  <si>
    <t>Tudo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</si>
</sst>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_(&quot;$&quot;* #,##0_);_(&quot;$&quot;* \(#,##0\);_(&quot;$&quot;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5" tint="-0.4999699890613556"/>
      <name val="Calibri"/>
      <family val="2"/>
      <scheme val="minor"/>
    </font>
    <font>
      <sz val="11"/>
      <color theme="5" tint="-0.4999699890613556"/>
      <name val="Calibri"/>
      <family val="2"/>
      <scheme val="minor"/>
    </font>
    <font>
      <b/>
      <sz val="11"/>
      <color theme="7" tint="0.39998000860214233"/>
      <name val="Calibri"/>
      <family val="2"/>
      <scheme val="minor"/>
    </font>
    <font>
      <b/>
      <sz val="14"/>
      <color theme="7" tint="0.39998000860214233"/>
      <name val="Calibri"/>
      <family val="2"/>
      <scheme val="minor"/>
    </font>
    <font>
      <b/>
      <sz val="16"/>
      <color theme="5" tint="-0.24997000396251678"/>
      <name val="Calibri"/>
      <family val="2"/>
      <scheme val="minor"/>
    </font>
    <font>
      <b/>
      <sz val="16"/>
      <color theme="8" tint="-0.499969989061355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8" tint="-0.4999699890613556"/>
      <name val="Calibri"/>
      <family val="2"/>
      <scheme val="minor"/>
    </font>
    <font>
      <sz val="16"/>
      <color theme="0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/>
      <right/>
      <top style="thin"/>
      <bottom style="thin">
        <color theme="7" tint="0.3999499976634979"/>
      </bottom>
    </border>
    <border>
      <left/>
      <right/>
      <top style="thin"/>
      <bottom style="thin">
        <color theme="7" tint="0.3999499976634979"/>
      </bottom>
    </border>
    <border>
      <left/>
      <right style="thin"/>
      <top style="thin"/>
      <bottom style="thin">
        <color theme="7" tint="0.399949997663497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thin">
        <color theme="3" tint="0.5999600291252136"/>
      </bottom>
    </border>
    <border>
      <left/>
      <right/>
      <top style="thin">
        <color theme="3" tint="0.5999600291252136"/>
      </top>
      <bottom style="thin">
        <color theme="3" tint="0.5999600291252136"/>
      </bottom>
    </border>
    <border>
      <left/>
      <right style="thin">
        <color theme="3" tint="0.5999600291252136"/>
      </right>
      <top/>
      <bottom/>
    </border>
    <border>
      <left style="thin">
        <color theme="3" tint="0.5999600291252136"/>
      </left>
      <right style="thin">
        <color theme="3" tint="0.5999600291252136"/>
      </right>
      <top/>
      <bottom/>
    </border>
    <border>
      <left style="thin">
        <color theme="3" tint="0.5999600291252136"/>
      </left>
      <right/>
      <top/>
      <bottom/>
    </border>
    <border>
      <left/>
      <right/>
      <top style="thin">
        <color theme="3" tint="0.5999600291252136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Protection="1"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164" fontId="0" fillId="3" borderId="2" xfId="20" applyNumberFormat="1" applyFont="1" applyFill="1" applyBorder="1" applyAlignment="1" applyProtection="1">
      <alignment vertical="center"/>
      <protection locked="0"/>
    </xf>
    <xf numFmtId="164" fontId="0" fillId="2" borderId="0" xfId="20" applyNumberFormat="1" applyFont="1" applyFill="1" applyBorder="1" applyAlignment="1" applyProtection="1">
      <alignment vertical="center"/>
      <protection locked="0"/>
    </xf>
    <xf numFmtId="164" fontId="7" fillId="2" borderId="0" xfId="20" applyNumberFormat="1" applyFont="1" applyFill="1" applyBorder="1" applyAlignment="1" applyProtection="1">
      <alignment vertical="center"/>
      <protection locked="0"/>
    </xf>
    <xf numFmtId="165" fontId="0" fillId="2" borderId="0" xfId="0" applyNumberFormat="1" applyFill="1" applyAlignment="1" applyProtection="1">
      <alignment vertical="center"/>
      <protection locked="0"/>
    </xf>
    <xf numFmtId="164" fontId="11" fillId="2" borderId="0" xfId="20" applyNumberFormat="1" applyFont="1" applyFill="1" applyBorder="1" applyAlignment="1" applyProtection="1">
      <alignment vertical="center"/>
      <protection locked="0"/>
    </xf>
    <xf numFmtId="164" fontId="0" fillId="2" borderId="0" xfId="0" applyNumberForma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164" fontId="0" fillId="3" borderId="2" xfId="2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/>
    </xf>
    <xf numFmtId="0" fontId="19" fillId="6" borderId="0" xfId="0" applyFont="1" applyFill="1" applyAlignment="1" applyProtection="1">
      <alignment horizontal="left" vertical="center"/>
      <protection locked="0"/>
    </xf>
    <xf numFmtId="0" fontId="0" fillId="7" borderId="0" xfId="0" applyFill="1" applyAlignment="1" applyProtection="1">
      <alignment vertical="center"/>
      <protection/>
    </xf>
    <xf numFmtId="0" fontId="0" fillId="0" borderId="0" xfId="0" applyProtection="1">
      <protection/>
    </xf>
    <xf numFmtId="0" fontId="5" fillId="7" borderId="0" xfId="0" applyFont="1" applyFill="1" applyAlignment="1" applyProtection="1">
      <alignment vertical="center"/>
      <protection/>
    </xf>
    <xf numFmtId="0" fontId="5" fillId="8" borderId="0" xfId="0" applyFont="1" applyFill="1" applyAlignment="1" applyProtection="1">
      <alignment vertical="center"/>
      <protection/>
    </xf>
    <xf numFmtId="0" fontId="5" fillId="8" borderId="3" xfId="0" applyFont="1" applyFill="1" applyBorder="1" applyAlignment="1" applyProtection="1">
      <alignment horizontal="center" vertical="center"/>
      <protection/>
    </xf>
    <xf numFmtId="0" fontId="5" fillId="8" borderId="4" xfId="0" applyFont="1" applyFill="1" applyBorder="1" applyAlignment="1" applyProtection="1">
      <alignment horizontal="center" vertical="center"/>
      <protection/>
    </xf>
    <xf numFmtId="0" fontId="5" fillId="8" borderId="5" xfId="0" applyFont="1" applyFill="1" applyBorder="1" applyAlignment="1" applyProtection="1">
      <alignment horizontal="center" vertical="center"/>
      <protection/>
    </xf>
    <xf numFmtId="0" fontId="5" fillId="6" borderId="6" xfId="0" applyFont="1" applyFill="1" applyBorder="1" applyAlignment="1" applyProtection="1">
      <alignment vertical="center"/>
      <protection/>
    </xf>
    <xf numFmtId="0" fontId="5" fillId="6" borderId="7" xfId="0" applyFont="1" applyFill="1" applyBorder="1" applyAlignment="1" applyProtection="1">
      <alignment vertical="center"/>
      <protection/>
    </xf>
    <xf numFmtId="0" fontId="5" fillId="6" borderId="8" xfId="0" applyFont="1" applyFill="1" applyBorder="1" applyAlignment="1" applyProtection="1">
      <alignment vertical="center"/>
      <protection/>
    </xf>
    <xf numFmtId="0" fontId="5" fillId="9" borderId="9" xfId="0" applyFont="1" applyFill="1" applyBorder="1" applyAlignment="1" applyProtection="1">
      <alignment vertical="center"/>
      <protection/>
    </xf>
    <xf numFmtId="0" fontId="5" fillId="9" borderId="0" xfId="0" applyFont="1" applyFill="1" applyAlignment="1" applyProtection="1">
      <alignment vertical="center"/>
      <protection/>
    </xf>
    <xf numFmtId="0" fontId="5" fillId="9" borderId="10" xfId="0" applyFont="1" applyFill="1" applyBorder="1" applyAlignment="1" applyProtection="1">
      <alignment vertical="center"/>
      <protection/>
    </xf>
    <xf numFmtId="0" fontId="5" fillId="6" borderId="9" xfId="0" applyFont="1" applyFill="1" applyBorder="1" applyAlignment="1" applyProtection="1">
      <alignment vertical="center"/>
      <protection/>
    </xf>
    <xf numFmtId="0" fontId="5" fillId="6" borderId="0" xfId="0" applyFont="1" applyFill="1" applyAlignment="1" applyProtection="1">
      <alignment vertical="center"/>
      <protection/>
    </xf>
    <xf numFmtId="0" fontId="5" fillId="6" borderId="10" xfId="0" applyFont="1" applyFill="1" applyBorder="1" applyAlignment="1" applyProtection="1">
      <alignment vertical="center"/>
      <protection/>
    </xf>
    <xf numFmtId="0" fontId="6" fillId="8" borderId="0" xfId="0" applyFont="1" applyFill="1" applyAlignment="1" applyProtection="1">
      <alignment vertical="center"/>
      <protection/>
    </xf>
    <xf numFmtId="0" fontId="6" fillId="10" borderId="9" xfId="0" applyFont="1" applyFill="1" applyBorder="1" applyAlignment="1" applyProtection="1">
      <alignment horizontal="center" vertical="center"/>
      <protection/>
    </xf>
    <xf numFmtId="0" fontId="6" fillId="10" borderId="0" xfId="0" applyFont="1" applyFill="1" applyAlignment="1" applyProtection="1">
      <alignment horizontal="center" vertical="center"/>
      <protection/>
    </xf>
    <xf numFmtId="0" fontId="6" fillId="10" borderId="10" xfId="0" applyFont="1" applyFill="1" applyBorder="1" applyAlignment="1" applyProtection="1">
      <alignment horizontal="center" vertical="center"/>
      <protection/>
    </xf>
    <xf numFmtId="0" fontId="6" fillId="6" borderId="9" xfId="0" applyFont="1" applyFill="1" applyBorder="1" applyAlignment="1" applyProtection="1">
      <alignment vertical="center"/>
      <protection/>
    </xf>
    <xf numFmtId="0" fontId="6" fillId="6" borderId="0" xfId="0" applyFont="1" applyFill="1" applyAlignment="1" applyProtection="1">
      <alignment vertical="center"/>
      <protection/>
    </xf>
    <xf numFmtId="0" fontId="3" fillId="8" borderId="0" xfId="0" applyFont="1" applyFill="1" applyAlignment="1" applyProtection="1">
      <alignment vertical="center"/>
      <protection/>
    </xf>
    <xf numFmtId="0" fontId="10" fillId="10" borderId="11" xfId="0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10" borderId="12" xfId="0" applyFont="1" applyFill="1" applyBorder="1" applyAlignment="1" applyProtection="1">
      <alignment vertical="center"/>
      <protection/>
    </xf>
    <xf numFmtId="0" fontId="3" fillId="6" borderId="11" xfId="0" applyFont="1" applyFill="1" applyBorder="1" applyAlignment="1" applyProtection="1">
      <alignment vertical="center"/>
      <protection/>
    </xf>
    <xf numFmtId="0" fontId="3" fillId="6" borderId="13" xfId="0" applyFont="1" applyFill="1" applyBorder="1" applyAlignment="1" applyProtection="1">
      <alignment vertical="center"/>
      <protection/>
    </xf>
    <xf numFmtId="0" fontId="0" fillId="6" borderId="13" xfId="0" applyFill="1" applyBorder="1" applyAlignment="1" applyProtection="1">
      <alignment vertical="center"/>
      <protection/>
    </xf>
    <xf numFmtId="0" fontId="0" fillId="6" borderId="12" xfId="0" applyFill="1" applyBorder="1" applyAlignment="1" applyProtection="1">
      <alignment vertical="center"/>
      <protection/>
    </xf>
    <xf numFmtId="0" fontId="0" fillId="8" borderId="0" xfId="0" applyFill="1" applyAlignment="1" applyProtection="1">
      <alignment vertical="center"/>
      <protection/>
    </xf>
    <xf numFmtId="0" fontId="7" fillId="8" borderId="0" xfId="0" applyFont="1" applyFill="1" applyAlignment="1" applyProtection="1">
      <alignment vertical="center"/>
      <protection/>
    </xf>
    <xf numFmtId="0" fontId="7" fillId="11" borderId="0" xfId="0" applyFont="1" applyFill="1" applyAlignment="1" applyProtection="1">
      <alignment vertical="center"/>
      <protection/>
    </xf>
    <xf numFmtId="0" fontId="7" fillId="11" borderId="0" xfId="0" applyFont="1" applyFill="1" applyAlignment="1" applyProtection="1">
      <alignment horizontal="center" vertical="center"/>
      <protection/>
    </xf>
    <xf numFmtId="0" fontId="7" fillId="11" borderId="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164" fontId="13" fillId="0" borderId="0" xfId="20" applyNumberFormat="1" applyFont="1" applyFill="1" applyBorder="1" applyAlignment="1" applyProtection="1">
      <alignment horizontal="center" vertical="center"/>
      <protection/>
    </xf>
    <xf numFmtId="164" fontId="3" fillId="12" borderId="14" xfId="20" applyNumberFormat="1" applyFont="1" applyFill="1" applyBorder="1" applyAlignment="1" applyProtection="1">
      <alignment vertical="center"/>
      <protection/>
    </xf>
    <xf numFmtId="164" fontId="3" fillId="12" borderId="15" xfId="20" applyNumberFormat="1" applyFont="1" applyFill="1" applyBorder="1" applyAlignment="1" applyProtection="1">
      <alignment vertical="center"/>
      <protection/>
    </xf>
    <xf numFmtId="0" fontId="10" fillId="8" borderId="0" xfId="0" applyFont="1" applyFill="1" applyAlignment="1" applyProtection="1">
      <alignment vertical="center"/>
      <protection/>
    </xf>
    <xf numFmtId="0" fontId="12" fillId="13" borderId="16" xfId="0" applyFont="1" applyFill="1" applyBorder="1" applyAlignment="1" applyProtection="1">
      <alignment vertical="center"/>
      <protection/>
    </xf>
    <xf numFmtId="164" fontId="14" fillId="13" borderId="17" xfId="20" applyNumberFormat="1" applyFont="1" applyFill="1" applyBorder="1" applyAlignment="1" applyProtection="1">
      <alignment horizontal="center" vertical="center"/>
      <protection/>
    </xf>
    <xf numFmtId="164" fontId="14" fillId="13" borderId="18" xfId="20" applyNumberFormat="1" applyFont="1" applyFill="1" applyBorder="1" applyAlignment="1" applyProtection="1">
      <alignment horizontal="center" vertical="center"/>
      <protection/>
    </xf>
    <xf numFmtId="164" fontId="9" fillId="13" borderId="0" xfId="20" applyNumberFormat="1" applyFont="1" applyFill="1" applyBorder="1" applyAlignment="1" applyProtection="1">
      <alignment vertical="center"/>
      <protection/>
    </xf>
    <xf numFmtId="165" fontId="0" fillId="8" borderId="0" xfId="0" applyNumberFormat="1" applyFill="1" applyAlignment="1" applyProtection="1">
      <alignment horizontal="center" vertical="center"/>
      <protection/>
    </xf>
    <xf numFmtId="165" fontId="3" fillId="8" borderId="0" xfId="0" applyNumberFormat="1" applyFont="1" applyFill="1" applyAlignment="1" applyProtection="1">
      <alignment vertical="center"/>
      <protection/>
    </xf>
    <xf numFmtId="164" fontId="0" fillId="0" borderId="0" xfId="20" applyNumberFormat="1" applyFont="1" applyFill="1" applyBorder="1" applyAlignment="1" applyProtection="1">
      <alignment horizontal="center" vertical="center"/>
      <protection/>
    </xf>
    <xf numFmtId="164" fontId="3" fillId="12" borderId="19" xfId="20" applyNumberFormat="1" applyFont="1" applyFill="1" applyBorder="1" applyAlignment="1" applyProtection="1">
      <alignment vertical="center"/>
      <protection/>
    </xf>
    <xf numFmtId="0" fontId="9" fillId="8" borderId="0" xfId="0" applyFont="1" applyFill="1" applyAlignment="1" applyProtection="1">
      <alignment vertical="center"/>
      <protection/>
    </xf>
    <xf numFmtId="0" fontId="11" fillId="13" borderId="16" xfId="0" applyFont="1" applyFill="1" applyBorder="1" applyAlignment="1" applyProtection="1">
      <alignment vertical="center"/>
      <protection/>
    </xf>
    <xf numFmtId="164" fontId="9" fillId="13" borderId="17" xfId="20" applyNumberFormat="1" applyFont="1" applyFill="1" applyBorder="1" applyAlignment="1" applyProtection="1">
      <alignment horizontal="center" vertical="center"/>
      <protection/>
    </xf>
    <xf numFmtId="164" fontId="9" fillId="13" borderId="18" xfId="2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15" fillId="14" borderId="20" xfId="0" applyFont="1" applyFill="1" applyBorder="1" applyAlignment="1" applyProtection="1">
      <alignment vertical="center"/>
      <protection/>
    </xf>
    <xf numFmtId="164" fontId="4" fillId="14" borderId="21" xfId="20" applyNumberFormat="1" applyFont="1" applyFill="1" applyBorder="1" applyAlignment="1" applyProtection="1">
      <alignment horizontal="center" vertical="center"/>
      <protection/>
    </xf>
    <xf numFmtId="164" fontId="2" fillId="14" borderId="22" xfId="20" applyNumberFormat="1" applyFont="1" applyFill="1" applyBorder="1" applyAlignment="1" applyProtection="1">
      <alignment vertical="center"/>
      <protection/>
    </xf>
    <xf numFmtId="0" fontId="14" fillId="15" borderId="23" xfId="0" applyFont="1" applyFill="1" applyBorder="1" applyAlignment="1" applyProtection="1">
      <alignment vertical="center"/>
      <protection/>
    </xf>
    <xf numFmtId="164" fontId="17" fillId="0" borderId="24" xfId="20" applyNumberFormat="1" applyFont="1" applyFill="1" applyBorder="1" applyAlignment="1" applyProtection="1">
      <alignment horizontal="center" vertical="center"/>
      <protection/>
    </xf>
    <xf numFmtId="164" fontId="17" fillId="0" borderId="2" xfId="20" applyNumberFormat="1" applyFont="1" applyFill="1" applyBorder="1" applyAlignment="1" applyProtection="1">
      <alignment horizontal="center" vertical="center"/>
      <protection/>
    </xf>
    <xf numFmtId="164" fontId="16" fillId="0" borderId="2" xfId="20" applyNumberFormat="1" applyFont="1" applyFill="1" applyBorder="1" applyAlignment="1" applyProtection="1">
      <alignment vertical="center"/>
      <protection/>
    </xf>
    <xf numFmtId="164" fontId="18" fillId="16" borderId="0" xfId="20" applyNumberFormat="1" applyFont="1" applyFill="1" applyBorder="1" applyAlignment="1" applyProtection="1">
      <alignment vertical="center"/>
      <protection/>
    </xf>
    <xf numFmtId="0" fontId="7" fillId="17" borderId="25" xfId="0" applyFont="1" applyFill="1" applyBorder="1" applyAlignment="1" applyProtection="1">
      <alignment vertical="center"/>
      <protection/>
    </xf>
    <xf numFmtId="164" fontId="3" fillId="17" borderId="25" xfId="20" applyNumberFormat="1" applyFont="1" applyFill="1" applyBorder="1" applyAlignment="1" applyProtection="1">
      <alignment horizontal="center" vertical="center"/>
      <protection/>
    </xf>
    <xf numFmtId="164" fontId="3" fillId="17" borderId="25" xfId="20" applyNumberFormat="1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 locked="0"/>
    </xf>
    <xf numFmtId="0" fontId="24" fillId="6" borderId="7" xfId="2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Hi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tudoexcel.com.br" TargetMode="External" /><Relationship Id="rId3" Type="http://schemas.openxmlformats.org/officeDocument/2006/relationships/hyperlink" Target="https://www.tudoexcel.com.b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5</xdr:row>
      <xdr:rowOff>47625</xdr:rowOff>
    </xdr:from>
    <xdr:to>
      <xdr:col>3</xdr:col>
      <xdr:colOff>1400175</xdr:colOff>
      <xdr:row>5</xdr:row>
      <xdr:rowOff>228600</xdr:rowOff>
    </xdr:to>
    <xdr:pic>
      <xdr:nvPicPr>
        <xdr:cNvPr id="4" name="Imagem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543050"/>
          <a:ext cx="942975" cy="180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doexcel.com.b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AE1B1-5729-433D-8700-5576DA0820E6}">
  <sheetPr>
    <tabColor rgb="FFFFC000"/>
  </sheetPr>
  <dimension ref="A1:E45"/>
  <sheetViews>
    <sheetView tabSelected="1" workbookViewId="0" topLeftCell="A1">
      <selection activeCell="J3" sqref="J3"/>
    </sheetView>
  </sheetViews>
  <sheetFormatPr defaultColWidth="9.140625" defaultRowHeight="15"/>
  <cols>
    <col min="1" max="1" width="8.8515625" style="1" customWidth="1"/>
    <col min="2" max="2" width="18.140625" style="1" customWidth="1"/>
    <col min="3" max="3" width="31.8515625" style="1" customWidth="1"/>
    <col min="4" max="4" width="26.7109375" style="1" customWidth="1"/>
    <col min="5" max="5" width="6.140625" style="1" customWidth="1"/>
    <col min="6" max="16384" width="8.8515625" style="1" customWidth="1"/>
  </cols>
  <sheetData>
    <row r="1" spans="1:5" ht="32.4" customHeight="1">
      <c r="A1" s="2"/>
      <c r="B1" s="3" t="str">
        <f>'Demo-Mensal-Lucros-e-Perdas'!C2</f>
        <v>Nome da Empresa</v>
      </c>
      <c r="C1" s="3"/>
      <c r="D1" s="3"/>
      <c r="E1" s="4"/>
    </row>
    <row r="2" spans="1:5" ht="21">
      <c r="A2" s="2"/>
      <c r="B2" s="5"/>
      <c r="C2" s="89" t="s">
        <v>51</v>
      </c>
      <c r="D2" s="5"/>
      <c r="E2" s="4"/>
    </row>
    <row r="3" spans="1:5" ht="31.8" customHeight="1">
      <c r="A3" s="6"/>
      <c r="B3" s="7" t="s">
        <v>49</v>
      </c>
      <c r="C3" s="7"/>
      <c r="D3" s="7"/>
      <c r="E3" s="4"/>
    </row>
    <row r="4" spans="1:5" ht="18">
      <c r="A4" s="6"/>
      <c r="B4" s="8" t="s">
        <v>48</v>
      </c>
      <c r="C4" s="8"/>
      <c r="D4" s="9">
        <f>'Demo-Mensal-Lucros-e-Perdas'!D5</f>
        <v>2023</v>
      </c>
      <c r="E4" s="4"/>
    </row>
    <row r="5" spans="1:5" ht="15">
      <c r="A5" s="6"/>
      <c r="B5" s="6"/>
      <c r="C5" s="6"/>
      <c r="D5" s="6"/>
      <c r="E5" s="4"/>
    </row>
    <row r="6" spans="1:5" ht="22.8" customHeight="1">
      <c r="A6" s="6"/>
      <c r="B6" s="23" t="s">
        <v>29</v>
      </c>
      <c r="C6" s="23"/>
      <c r="D6" s="22"/>
      <c r="E6" s="4"/>
    </row>
    <row r="7" spans="1:5" ht="18">
      <c r="A7" s="6"/>
      <c r="B7" s="12"/>
      <c r="C7" s="12"/>
      <c r="D7" s="11"/>
      <c r="E7" s="4"/>
    </row>
    <row r="8" spans="1:5" ht="15">
      <c r="A8" s="6"/>
      <c r="B8" s="4"/>
      <c r="C8" s="13" t="str">
        <f>'Demo-Mensal-Lucros-e-Perdas'!C8</f>
        <v>Receita das vendas</v>
      </c>
      <c r="D8" s="14">
        <f>'Demo-Mensal-Lucros-e-Perdas'!P8</f>
        <v>3800000</v>
      </c>
      <c r="E8" s="4"/>
    </row>
    <row r="9" spans="1:5" ht="15">
      <c r="A9" s="6"/>
      <c r="B9" s="4"/>
      <c r="C9" s="13" t="str">
        <f>'Demo-Mensal-Lucros-e-Perdas'!C9</f>
        <v>Receitas de Aluguel</v>
      </c>
      <c r="D9" s="14">
        <f>'Demo-Mensal-Lucros-e-Perdas'!P9</f>
        <v>0</v>
      </c>
      <c r="E9" s="4"/>
    </row>
    <row r="10" spans="1:5" ht="15">
      <c r="A10" s="6"/>
      <c r="B10" s="4"/>
      <c r="C10" s="13" t="str">
        <f>'Demo-Mensal-Lucros-e-Perdas'!C10</f>
        <v>Receita de serviço</v>
      </c>
      <c r="D10" s="14">
        <f>'Demo-Mensal-Lucros-e-Perdas'!P10</f>
        <v>0</v>
      </c>
      <c r="E10" s="4"/>
    </row>
    <row r="11" spans="1:5" ht="15">
      <c r="A11" s="6"/>
      <c r="B11" s="4"/>
      <c r="C11" s="13" t="str">
        <f>'Demo-Mensal-Lucros-e-Perdas'!C11</f>
        <v>Receita de juros</v>
      </c>
      <c r="D11" s="14">
        <f>'Demo-Mensal-Lucros-e-Perdas'!P11</f>
        <v>0</v>
      </c>
      <c r="E11" s="4"/>
    </row>
    <row r="12" spans="1:5" ht="15">
      <c r="A12" s="6"/>
      <c r="B12" s="4"/>
      <c r="C12" s="13" t="str">
        <f>'Demo-Mensal-Lucros-e-Perdas'!C12</f>
        <v>Outras receitas</v>
      </c>
      <c r="D12" s="14">
        <f>'Demo-Mensal-Lucros-e-Perdas'!P12</f>
        <v>0</v>
      </c>
      <c r="E12" s="4"/>
    </row>
    <row r="13" spans="1:5" ht="15">
      <c r="A13" s="6"/>
      <c r="B13" s="4"/>
      <c r="C13" s="13"/>
      <c r="D13" s="15"/>
      <c r="E13" s="4"/>
    </row>
    <row r="14" spans="1:5" ht="21.6" customHeight="1">
      <c r="A14" s="6"/>
      <c r="B14" s="10" t="s">
        <v>2</v>
      </c>
      <c r="C14" s="10"/>
      <c r="D14" s="16">
        <f>IF(K2I=C2,SUM(D8:D12),"erro")</f>
        <v>3800000</v>
      </c>
      <c r="E14" s="4"/>
    </row>
    <row r="15" spans="1:5" ht="15">
      <c r="A15" s="6"/>
      <c r="B15" s="4"/>
      <c r="C15" s="4"/>
      <c r="D15" s="17"/>
      <c r="E15" s="4"/>
    </row>
    <row r="16" spans="1:5" ht="21" customHeight="1">
      <c r="A16" s="6"/>
      <c r="B16" s="10" t="s">
        <v>3</v>
      </c>
      <c r="C16" s="10"/>
      <c r="D16" s="11"/>
      <c r="E16" s="4"/>
    </row>
    <row r="17" spans="1:5" ht="18">
      <c r="A17" s="6"/>
      <c r="B17" s="12"/>
      <c r="C17" s="12"/>
      <c r="D17" s="11"/>
      <c r="E17" s="4"/>
    </row>
    <row r="18" spans="1:5" ht="15">
      <c r="A18" s="6"/>
      <c r="B18" s="4"/>
      <c r="C18" s="13" t="str">
        <f>'Demo-Mensal-Lucros-e-Perdas'!C16</f>
        <v>Anúncio</v>
      </c>
      <c r="D18" s="14">
        <f>'Demo-Mensal-Lucros-e-Perdas'!P16</f>
        <v>45000</v>
      </c>
      <c r="E18" s="4"/>
    </row>
    <row r="19" spans="1:5" ht="15">
      <c r="A19" s="6"/>
      <c r="B19" s="4"/>
      <c r="C19" s="13" t="str">
        <f>'Demo-Mensal-Lucros-e-Perdas'!C17</f>
        <v>Dívida incobrável</v>
      </c>
      <c r="D19" s="14">
        <f>'Demo-Mensal-Lucros-e-Perdas'!P17</f>
        <v>90000</v>
      </c>
      <c r="E19" s="4"/>
    </row>
    <row r="20" spans="1:5" ht="15">
      <c r="A20" s="6"/>
      <c r="B20" s="4"/>
      <c r="C20" s="13" t="str">
        <f>'Demo-Mensal-Lucros-e-Perdas'!C18</f>
        <v>Comissões</v>
      </c>
      <c r="D20" s="14">
        <f>'Demo-Mensal-Lucros-e-Perdas'!P18</f>
        <v>34560</v>
      </c>
      <c r="E20" s="4"/>
    </row>
    <row r="21" spans="1:5" ht="15">
      <c r="A21" s="6"/>
      <c r="B21" s="4"/>
      <c r="C21" s="13" t="str">
        <f>'Demo-Mensal-Lucros-e-Perdas'!C19</f>
        <v>Custo de bens vendidos</v>
      </c>
      <c r="D21" s="14">
        <f>'Demo-Mensal-Lucros-e-Perdas'!P19</f>
        <v>8000</v>
      </c>
      <c r="E21" s="4"/>
    </row>
    <row r="22" spans="1:5" ht="15">
      <c r="A22" s="6"/>
      <c r="B22" s="4"/>
      <c r="C22" s="13" t="str">
        <f>'Demo-Mensal-Lucros-e-Perdas'!C20</f>
        <v>Depreciação</v>
      </c>
      <c r="D22" s="14">
        <f>'Demo-Mensal-Lucros-e-Perdas'!P20</f>
        <v>0</v>
      </c>
      <c r="E22" s="4"/>
    </row>
    <row r="23" spans="1:5" ht="15">
      <c r="A23" s="6"/>
      <c r="B23" s="4"/>
      <c r="C23" s="13" t="str">
        <f>'Demo-Mensal-Lucros-e-Perdas'!C21</f>
        <v>Benefícios dos funcionários</v>
      </c>
      <c r="D23" s="14">
        <f>'Demo-Mensal-Lucros-e-Perdas'!P21</f>
        <v>0</v>
      </c>
      <c r="E23" s="4"/>
    </row>
    <row r="24" spans="1:5" ht="15">
      <c r="A24" s="6"/>
      <c r="B24" s="4"/>
      <c r="C24" s="13" t="str">
        <f>'Demo-Mensal-Lucros-e-Perdas'!C22</f>
        <v>Mobília e equipamento</v>
      </c>
      <c r="D24" s="14">
        <f>'Demo-Mensal-Lucros-e-Perdas'!P22</f>
        <v>0</v>
      </c>
      <c r="E24" s="4"/>
    </row>
    <row r="25" spans="1:5" ht="15">
      <c r="A25" s="6"/>
      <c r="B25" s="4"/>
      <c r="C25" s="13" t="str">
        <f>'Demo-Mensal-Lucros-e-Perdas'!C23</f>
        <v>Seguro</v>
      </c>
      <c r="D25" s="14">
        <f>'Demo-Mensal-Lucros-e-Perdas'!P23</f>
        <v>40000</v>
      </c>
      <c r="E25" s="4"/>
    </row>
    <row r="26" spans="1:5" ht="15">
      <c r="A26" s="6"/>
      <c r="B26" s="4"/>
      <c r="C26" s="13" t="str">
        <f>'Demo-Mensal-Lucros-e-Perdas'!C24</f>
        <v>Despesa de juros</v>
      </c>
      <c r="D26" s="14">
        <f>'Demo-Mensal-Lucros-e-Perdas'!P24</f>
        <v>0</v>
      </c>
      <c r="E26" s="4"/>
    </row>
    <row r="27" spans="1:5" ht="15">
      <c r="A27" s="6"/>
      <c r="B27" s="4"/>
      <c r="C27" s="13" t="str">
        <f>'Demo-Mensal-Lucros-e-Perdas'!C25</f>
        <v>Manutenção e reparos</v>
      </c>
      <c r="D27" s="14">
        <f>'Demo-Mensal-Lucros-e-Perdas'!P25</f>
        <v>13900</v>
      </c>
      <c r="E27" s="4"/>
    </row>
    <row r="28" spans="1:5" ht="15">
      <c r="A28" s="6"/>
      <c r="B28" s="4"/>
      <c r="C28" s="13" t="str">
        <f>'Demo-Mensal-Lucros-e-Perdas'!C26</f>
        <v>Material de escritório</v>
      </c>
      <c r="D28" s="14">
        <f>'Demo-Mensal-Lucros-e-Perdas'!P26</f>
        <v>12900</v>
      </c>
      <c r="E28" s="4"/>
    </row>
    <row r="29" spans="1:5" ht="15">
      <c r="A29" s="6"/>
      <c r="B29" s="4"/>
      <c r="C29" s="13" t="str">
        <f>'Demo-Mensal-Lucros-e-Perdas'!C27</f>
        <v>Impostos sobre os salários</v>
      </c>
      <c r="D29" s="14">
        <f>'Demo-Mensal-Lucros-e-Perdas'!P27</f>
        <v>0</v>
      </c>
      <c r="E29" s="4"/>
    </row>
    <row r="30" spans="1:5" ht="15">
      <c r="A30" s="6"/>
      <c r="B30" s="4"/>
      <c r="C30" s="13" t="str">
        <f>'Demo-Mensal-Lucros-e-Perdas'!C28</f>
        <v>Aluguel</v>
      </c>
      <c r="D30" s="14">
        <f>'Demo-Mensal-Lucros-e-Perdas'!P28</f>
        <v>0</v>
      </c>
      <c r="E30" s="4"/>
    </row>
    <row r="31" spans="1:5" ht="15">
      <c r="A31" s="6"/>
      <c r="B31" s="4"/>
      <c r="C31" s="13" t="str">
        <f>'Demo-Mensal-Lucros-e-Perdas'!C29</f>
        <v>Pesquisa e desenvolvimento</v>
      </c>
      <c r="D31" s="14">
        <f>'Demo-Mensal-Lucros-e-Perdas'!P29</f>
        <v>0</v>
      </c>
      <c r="E31" s="4"/>
    </row>
    <row r="32" spans="1:5" ht="15">
      <c r="A32" s="6"/>
      <c r="B32" s="4"/>
      <c r="C32" s="13" t="str">
        <f>'Demo-Mensal-Lucros-e-Perdas'!C30</f>
        <v>Salários e remunerações</v>
      </c>
      <c r="D32" s="14">
        <f>'Demo-Mensal-Lucros-e-Perdas'!P30</f>
        <v>0</v>
      </c>
      <c r="E32" s="4"/>
    </row>
    <row r="33" spans="1:5" ht="15">
      <c r="A33" s="6"/>
      <c r="B33" s="4"/>
      <c r="C33" s="13" t="str">
        <f>'Demo-Mensal-Lucros-e-Perdas'!C31</f>
        <v>Passeios</v>
      </c>
      <c r="D33" s="14">
        <f>'Demo-Mensal-Lucros-e-Perdas'!P31</f>
        <v>0</v>
      </c>
      <c r="E33" s="4"/>
    </row>
    <row r="34" spans="1:5" ht="15">
      <c r="A34" s="6"/>
      <c r="B34" s="4"/>
      <c r="C34" s="13" t="str">
        <f>'Demo-Mensal-Lucros-e-Perdas'!C32</f>
        <v>Viagem</v>
      </c>
      <c r="D34" s="14">
        <f>'Demo-Mensal-Lucros-e-Perdas'!P32</f>
        <v>0</v>
      </c>
      <c r="E34" s="4"/>
    </row>
    <row r="35" spans="1:5" ht="15">
      <c r="A35" s="6"/>
      <c r="B35" s="4"/>
      <c r="C35" s="13" t="str">
        <f>'Demo-Mensal-Lucros-e-Perdas'!C33</f>
        <v>Serviços de utilidade pública</v>
      </c>
      <c r="D35" s="14">
        <f>'Demo-Mensal-Lucros-e-Perdas'!P33</f>
        <v>3000</v>
      </c>
      <c r="E35" s="4"/>
    </row>
    <row r="36" spans="1:5" ht="15">
      <c r="A36" s="6"/>
      <c r="B36" s="4"/>
      <c r="C36" s="13" t="str">
        <f>'Demo-Mensal-Lucros-e-Perdas'!C34</f>
        <v>Hospedagem de sites e domínios</v>
      </c>
      <c r="D36" s="14">
        <f>'Demo-Mensal-Lucros-e-Perdas'!P34</f>
        <v>0</v>
      </c>
      <c r="E36" s="4"/>
    </row>
    <row r="37" spans="1:5" ht="15">
      <c r="A37" s="6"/>
      <c r="B37" s="4"/>
      <c r="C37" s="13" t="str">
        <f>'Demo-Mensal-Lucros-e-Perdas'!C35</f>
        <v>Outro</v>
      </c>
      <c r="D37" s="14">
        <f>'Demo-Mensal-Lucros-e-Perdas'!P35</f>
        <v>0</v>
      </c>
      <c r="E37" s="4"/>
    </row>
    <row r="38" spans="1:5" ht="15">
      <c r="A38" s="6"/>
      <c r="B38" s="4"/>
      <c r="C38" s="13"/>
      <c r="D38" s="15"/>
      <c r="E38" s="4"/>
    </row>
    <row r="39" spans="1:5" ht="24" customHeight="1">
      <c r="A39" s="6"/>
      <c r="B39" s="10" t="s">
        <v>0</v>
      </c>
      <c r="C39" s="10"/>
      <c r="D39" s="18">
        <f>IF(K2I=C2,SUM(D18:D37),"erro")</f>
        <v>247360</v>
      </c>
      <c r="E39" s="4"/>
    </row>
    <row r="40" spans="1:5" ht="15">
      <c r="A40" s="6"/>
      <c r="B40" s="4"/>
      <c r="C40" s="4"/>
      <c r="D40" s="19"/>
      <c r="E40" s="4"/>
    </row>
    <row r="41" spans="1:5" ht="15">
      <c r="A41" s="6"/>
      <c r="B41" s="4"/>
      <c r="C41" s="20" t="str">
        <f>'Demo-Mensal-Lucros-e-Perdas'!C38</f>
        <v>Lucro líquido antes dos impostos</v>
      </c>
      <c r="D41" s="21">
        <f>'Demo-Mensal-Lucros-e-Perdas'!P38</f>
        <v>3552640</v>
      </c>
      <c r="E41" s="4"/>
    </row>
    <row r="42" spans="1:5" ht="15">
      <c r="A42" s="6"/>
      <c r="B42" s="4"/>
      <c r="C42" s="20" t="str">
        <f>'Demo-Mensal-Lucros-e-Perdas'!C39</f>
        <v>Despesa de imposto de renda</v>
      </c>
      <c r="D42" s="21">
        <f>'Demo-Mensal-Lucros-e-Perdas'!P40</f>
        <v>396700</v>
      </c>
      <c r="E42" s="4"/>
    </row>
    <row r="43" spans="1:5" ht="15">
      <c r="A43" s="6"/>
      <c r="B43" s="4"/>
      <c r="C43" s="4"/>
      <c r="D43" s="19"/>
      <c r="E43" s="4"/>
    </row>
    <row r="44" spans="1:5" ht="21" customHeight="1">
      <c r="A44" s="6"/>
      <c r="B44" s="10" t="s">
        <v>25</v>
      </c>
      <c r="C44" s="10"/>
      <c r="D44" s="16">
        <f>IF(K2I=C2,D41-D42,"*")</f>
        <v>3155940</v>
      </c>
      <c r="E44" s="4"/>
    </row>
    <row r="45" spans="1:5" ht="15">
      <c r="A45" s="6"/>
      <c r="B45" s="4"/>
      <c r="C45" s="4"/>
      <c r="D45" s="4"/>
      <c r="E45" s="4"/>
    </row>
  </sheetData>
  <sheetProtection algorithmName="SHA-512" hashValue="pZKtYMRNe/wOqD/GlNqHjhRTGH+syUg43Tk+PaiY6DS6ONgatQtcCn3m5/N2RA2Nu6X0vdSvWh7tuTLPDSJxlg==" saltValue="clBjh4NXjP3SAWRK9pRsbg==" spinCount="100000" sheet="1" objects="1" formatCells="0" formatColumns="0" formatRows="0" insertColumns="0" insertRows="0" deleteColumns="0" deleteRows="0" sort="0" autoFilter="0" pivotTables="0"/>
  <mergeCells count="7">
    <mergeCell ref="B16:C16"/>
    <mergeCell ref="B39:C39"/>
    <mergeCell ref="B44:C44"/>
    <mergeCell ref="B1:D1"/>
    <mergeCell ref="B3:D3"/>
    <mergeCell ref="B4:C4"/>
    <mergeCell ref="B14:C1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28E3E-9990-4724-AE88-2A843BB34CE6}">
  <sheetPr>
    <tabColor rgb="FF00B050"/>
  </sheetPr>
  <dimension ref="A1:Q42"/>
  <sheetViews>
    <sheetView workbookViewId="0" topLeftCell="C1">
      <selection activeCell="K2" sqref="K2:L2"/>
    </sheetView>
  </sheetViews>
  <sheetFormatPr defaultColWidth="9.140625" defaultRowHeight="15"/>
  <cols>
    <col min="1" max="1" width="2.00390625" style="25" customWidth="1"/>
    <col min="2" max="2" width="2.57421875" style="25" customWidth="1"/>
    <col min="3" max="3" width="37.00390625" style="25" bestFit="1" customWidth="1"/>
    <col min="4" max="15" width="14.7109375" style="25" customWidth="1"/>
    <col min="16" max="16" width="23.28125" style="25" customWidth="1"/>
    <col min="17" max="17" width="2.57421875" style="25" customWidth="1"/>
    <col min="18" max="16384" width="8.8515625" style="25" customWidth="1"/>
  </cols>
  <sheetData>
    <row r="1" spans="1:17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30.6" customHeight="1">
      <c r="A2" s="26"/>
      <c r="B2" s="27"/>
      <c r="C2" s="28" t="s">
        <v>26</v>
      </c>
      <c r="D2" s="29"/>
      <c r="E2" s="30"/>
      <c r="F2" s="31"/>
      <c r="G2" s="32"/>
      <c r="H2" s="32"/>
      <c r="I2" s="32"/>
      <c r="J2" s="32"/>
      <c r="K2" s="90" t="s">
        <v>51</v>
      </c>
      <c r="L2" s="90"/>
      <c r="M2" s="32"/>
      <c r="N2" s="32"/>
      <c r="O2" s="32"/>
      <c r="P2" s="33"/>
      <c r="Q2" s="26"/>
    </row>
    <row r="3" spans="1:17" ht="21">
      <c r="A3" s="26"/>
      <c r="B3" s="27"/>
      <c r="C3" s="34"/>
      <c r="D3" s="35"/>
      <c r="E3" s="36"/>
      <c r="F3" s="37"/>
      <c r="G3" s="38"/>
      <c r="H3" s="38"/>
      <c r="I3" s="38"/>
      <c r="J3" s="38"/>
      <c r="K3" s="38"/>
      <c r="L3" s="38"/>
      <c r="M3" s="38"/>
      <c r="N3" s="38"/>
      <c r="O3" s="38"/>
      <c r="P3" s="39"/>
      <c r="Q3" s="26"/>
    </row>
    <row r="4" spans="1:17" ht="25.8">
      <c r="A4" s="24"/>
      <c r="B4" s="40"/>
      <c r="C4" s="41" t="s">
        <v>27</v>
      </c>
      <c r="D4" s="42"/>
      <c r="E4" s="43"/>
      <c r="F4" s="44"/>
      <c r="G4" s="45"/>
      <c r="H4" s="38"/>
      <c r="I4" s="38"/>
      <c r="J4" s="38"/>
      <c r="K4" s="38"/>
      <c r="L4" s="38"/>
      <c r="M4" s="38"/>
      <c r="N4" s="38"/>
      <c r="O4" s="38"/>
      <c r="P4" s="39"/>
      <c r="Q4" s="24"/>
    </row>
    <row r="5" spans="1:17" ht="22.95" customHeight="1">
      <c r="A5" s="24"/>
      <c r="B5" s="46"/>
      <c r="C5" s="47" t="s">
        <v>28</v>
      </c>
      <c r="D5" s="48">
        <v>2023</v>
      </c>
      <c r="E5" s="49"/>
      <c r="F5" s="50"/>
      <c r="G5" s="51"/>
      <c r="H5" s="52"/>
      <c r="I5" s="52"/>
      <c r="J5" s="52"/>
      <c r="K5" s="52"/>
      <c r="L5" s="52"/>
      <c r="M5" s="52"/>
      <c r="N5" s="52"/>
      <c r="O5" s="52"/>
      <c r="P5" s="53"/>
      <c r="Q5" s="24"/>
    </row>
    <row r="6" spans="1:17" ht="22.95" customHeight="1">
      <c r="A6" s="2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24"/>
    </row>
    <row r="7" spans="1:17" ht="22.95" customHeight="1">
      <c r="A7" s="24"/>
      <c r="B7" s="55"/>
      <c r="C7" s="56" t="s">
        <v>29</v>
      </c>
      <c r="D7" s="57" t="s">
        <v>30</v>
      </c>
      <c r="E7" s="57" t="s">
        <v>31</v>
      </c>
      <c r="F7" s="57" t="s">
        <v>32</v>
      </c>
      <c r="G7" s="57" t="s">
        <v>33</v>
      </c>
      <c r="H7" s="57" t="s">
        <v>34</v>
      </c>
      <c r="I7" s="57" t="s">
        <v>35</v>
      </c>
      <c r="J7" s="57" t="s">
        <v>36</v>
      </c>
      <c r="K7" s="57" t="s">
        <v>37</v>
      </c>
      <c r="L7" s="57" t="s">
        <v>38</v>
      </c>
      <c r="M7" s="57" t="s">
        <v>39</v>
      </c>
      <c r="N7" s="57" t="s">
        <v>40</v>
      </c>
      <c r="O7" s="57" t="s">
        <v>41</v>
      </c>
      <c r="P7" s="58">
        <f>D5</f>
        <v>2023</v>
      </c>
      <c r="Q7" s="24"/>
    </row>
    <row r="8" spans="1:17" ht="22.95" customHeight="1">
      <c r="A8" s="24"/>
      <c r="B8" s="54"/>
      <c r="C8" s="59" t="s">
        <v>42</v>
      </c>
      <c r="D8" s="60">
        <v>2000000</v>
      </c>
      <c r="E8" s="60">
        <v>1800000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1">
        <f>SUM(D8:O8)</f>
        <v>3800000</v>
      </c>
      <c r="Q8" s="24"/>
    </row>
    <row r="9" spans="1:17" ht="22.95" customHeight="1">
      <c r="A9" s="24"/>
      <c r="B9" s="54"/>
      <c r="C9" s="59" t="s">
        <v>46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2">
        <f aca="true" t="shared" si="0" ref="P9:P12">SUM(D9:O9)</f>
        <v>0</v>
      </c>
      <c r="Q9" s="24"/>
    </row>
    <row r="10" spans="1:17" ht="22.95" customHeight="1">
      <c r="A10" s="24"/>
      <c r="B10" s="54"/>
      <c r="C10" s="59" t="s">
        <v>44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2">
        <f t="shared" si="0"/>
        <v>0</v>
      </c>
      <c r="Q10" s="24"/>
    </row>
    <row r="11" spans="1:17" ht="22.95" customHeight="1">
      <c r="A11" s="24"/>
      <c r="B11" s="54"/>
      <c r="C11" s="59" t="s">
        <v>45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2">
        <f t="shared" si="0"/>
        <v>0</v>
      </c>
      <c r="Q11" s="24"/>
    </row>
    <row r="12" spans="1:17" ht="22.95" customHeight="1">
      <c r="A12" s="24"/>
      <c r="B12" s="54"/>
      <c r="C12" s="59" t="s">
        <v>1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2">
        <f t="shared" si="0"/>
        <v>0</v>
      </c>
      <c r="Q12" s="24"/>
    </row>
    <row r="13" spans="1:17" ht="22.95" customHeight="1">
      <c r="A13" s="24"/>
      <c r="B13" s="63"/>
      <c r="C13" s="64" t="s">
        <v>2</v>
      </c>
      <c r="D13" s="65">
        <f>SUM(D8:D12)</f>
        <v>2000000</v>
      </c>
      <c r="E13" s="65">
        <f aca="true" t="shared" si="1" ref="E13:P13">SUM(E8:E12)</f>
        <v>1800000</v>
      </c>
      <c r="F13" s="65">
        <f t="shared" si="1"/>
        <v>0</v>
      </c>
      <c r="G13" s="65">
        <f t="shared" si="1"/>
        <v>0</v>
      </c>
      <c r="H13" s="65">
        <f t="shared" si="1"/>
        <v>0</v>
      </c>
      <c r="I13" s="65">
        <f t="shared" si="1"/>
        <v>0</v>
      </c>
      <c r="J13" s="65">
        <f t="shared" si="1"/>
        <v>0</v>
      </c>
      <c r="K13" s="65">
        <f t="shared" si="1"/>
        <v>0</v>
      </c>
      <c r="L13" s="65">
        <f t="shared" si="1"/>
        <v>0</v>
      </c>
      <c r="M13" s="65">
        <f t="shared" si="1"/>
        <v>0</v>
      </c>
      <c r="N13" s="65">
        <f t="shared" si="1"/>
        <v>0</v>
      </c>
      <c r="O13" s="66">
        <f t="shared" si="1"/>
        <v>0</v>
      </c>
      <c r="P13" s="67">
        <f t="shared" si="1"/>
        <v>3800000</v>
      </c>
      <c r="Q13" s="24"/>
    </row>
    <row r="14" spans="1:17" ht="22.95" customHeight="1">
      <c r="A14" s="24"/>
      <c r="B14" s="54"/>
      <c r="C14" s="54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24"/>
    </row>
    <row r="15" spans="1:17" ht="22.95" customHeight="1">
      <c r="A15" s="24"/>
      <c r="B15" s="55"/>
      <c r="C15" s="56" t="s">
        <v>43</v>
      </c>
      <c r="D15" s="57" t="str">
        <f>D7</f>
        <v>Jan</v>
      </c>
      <c r="E15" s="57" t="str">
        <f aca="true" t="shared" si="2" ref="E15:O15">E7</f>
        <v>Fev</v>
      </c>
      <c r="F15" s="57" t="str">
        <f t="shared" si="2"/>
        <v>Mar</v>
      </c>
      <c r="G15" s="57" t="str">
        <f t="shared" si="2"/>
        <v>Abr</v>
      </c>
      <c r="H15" s="57" t="str">
        <f t="shared" si="2"/>
        <v>Mai</v>
      </c>
      <c r="I15" s="57" t="str">
        <f t="shared" si="2"/>
        <v>Jun</v>
      </c>
      <c r="J15" s="57" t="str">
        <f t="shared" si="2"/>
        <v>Jul</v>
      </c>
      <c r="K15" s="57" t="str">
        <f t="shared" si="2"/>
        <v>Ago</v>
      </c>
      <c r="L15" s="57" t="str">
        <f t="shared" si="2"/>
        <v>Set</v>
      </c>
      <c r="M15" s="57" t="str">
        <f t="shared" si="2"/>
        <v>Otu</v>
      </c>
      <c r="N15" s="57" t="str">
        <f t="shared" si="2"/>
        <v>Nov</v>
      </c>
      <c r="O15" s="57" t="str">
        <f t="shared" si="2"/>
        <v>Dez</v>
      </c>
      <c r="P15" s="58">
        <f>D5</f>
        <v>2023</v>
      </c>
      <c r="Q15" s="24"/>
    </row>
    <row r="16" spans="1:17" ht="22.95" customHeight="1">
      <c r="A16" s="24"/>
      <c r="B16" s="54"/>
      <c r="C16" s="59" t="s">
        <v>4</v>
      </c>
      <c r="D16" s="70">
        <v>45000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61">
        <f aca="true" t="shared" si="3" ref="P16:P35">SUM(D16:O16)</f>
        <v>45000</v>
      </c>
      <c r="Q16" s="24"/>
    </row>
    <row r="17" spans="1:17" ht="22.95" customHeight="1">
      <c r="A17" s="24"/>
      <c r="B17" s="54"/>
      <c r="C17" s="59" t="s">
        <v>5</v>
      </c>
      <c r="D17" s="70">
        <v>56000</v>
      </c>
      <c r="E17" s="70">
        <v>34000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62">
        <f t="shared" si="3"/>
        <v>90000</v>
      </c>
      <c r="Q17" s="24"/>
    </row>
    <row r="18" spans="1:17" ht="22.95" customHeight="1">
      <c r="A18" s="24"/>
      <c r="B18" s="54"/>
      <c r="C18" s="59" t="s">
        <v>6</v>
      </c>
      <c r="D18" s="70"/>
      <c r="E18" s="70">
        <v>34560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62">
        <f t="shared" si="3"/>
        <v>34560</v>
      </c>
      <c r="Q18" s="24"/>
    </row>
    <row r="19" spans="1:17" ht="22.95" customHeight="1">
      <c r="A19" s="24"/>
      <c r="B19" s="54"/>
      <c r="C19" s="59" t="s">
        <v>7</v>
      </c>
      <c r="D19" s="70">
        <v>8000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62">
        <f t="shared" si="3"/>
        <v>8000</v>
      </c>
      <c r="Q19" s="24"/>
    </row>
    <row r="20" spans="1:17" ht="22.95" customHeight="1">
      <c r="A20" s="24"/>
      <c r="B20" s="54"/>
      <c r="C20" s="59" t="s">
        <v>8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62">
        <f t="shared" si="3"/>
        <v>0</v>
      </c>
      <c r="Q20" s="24"/>
    </row>
    <row r="21" spans="1:17" ht="22.95" customHeight="1">
      <c r="A21" s="24"/>
      <c r="B21" s="54"/>
      <c r="C21" s="59" t="s">
        <v>50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62">
        <f t="shared" si="3"/>
        <v>0</v>
      </c>
      <c r="Q21" s="24"/>
    </row>
    <row r="22" spans="1:17" ht="22.95" customHeight="1">
      <c r="A22" s="24"/>
      <c r="B22" s="54"/>
      <c r="C22" s="59" t="s">
        <v>9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62">
        <f t="shared" si="3"/>
        <v>0</v>
      </c>
      <c r="Q22" s="24"/>
    </row>
    <row r="23" spans="1:17" ht="22.95" customHeight="1">
      <c r="A23" s="24"/>
      <c r="B23" s="54"/>
      <c r="C23" s="59" t="s">
        <v>10</v>
      </c>
      <c r="D23" s="70">
        <v>20000</v>
      </c>
      <c r="E23" s="70">
        <v>20000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62">
        <f t="shared" si="3"/>
        <v>40000</v>
      </c>
      <c r="Q23" s="24"/>
    </row>
    <row r="24" spans="1:17" ht="22.95" customHeight="1">
      <c r="A24" s="24"/>
      <c r="B24" s="54"/>
      <c r="C24" s="59" t="s">
        <v>11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62">
        <f t="shared" si="3"/>
        <v>0</v>
      </c>
      <c r="Q24" s="24"/>
    </row>
    <row r="25" spans="1:17" ht="22.95" customHeight="1">
      <c r="A25" s="24"/>
      <c r="B25" s="54"/>
      <c r="C25" s="59" t="s">
        <v>12</v>
      </c>
      <c r="D25" s="70">
        <v>13900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62">
        <f t="shared" si="3"/>
        <v>13900</v>
      </c>
      <c r="Q25" s="24"/>
    </row>
    <row r="26" spans="1:17" ht="22.95" customHeight="1">
      <c r="A26" s="24"/>
      <c r="B26" s="54"/>
      <c r="C26" s="59" t="s">
        <v>13</v>
      </c>
      <c r="D26" s="70">
        <v>12900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62">
        <f t="shared" si="3"/>
        <v>12900</v>
      </c>
      <c r="Q26" s="24"/>
    </row>
    <row r="27" spans="1:17" ht="22.95" customHeight="1">
      <c r="A27" s="24"/>
      <c r="B27" s="54"/>
      <c r="C27" s="59" t="s">
        <v>14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62">
        <f t="shared" si="3"/>
        <v>0</v>
      </c>
      <c r="Q27" s="24"/>
    </row>
    <row r="28" spans="1:17" ht="22.95" customHeight="1">
      <c r="A28" s="24"/>
      <c r="B28" s="54"/>
      <c r="C28" s="59" t="s">
        <v>15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62">
        <f t="shared" si="3"/>
        <v>0</v>
      </c>
      <c r="Q28" s="24"/>
    </row>
    <row r="29" spans="1:17" ht="22.95" customHeight="1">
      <c r="A29" s="24"/>
      <c r="B29" s="54"/>
      <c r="C29" s="59" t="s">
        <v>16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62">
        <f t="shared" si="3"/>
        <v>0</v>
      </c>
      <c r="Q29" s="24"/>
    </row>
    <row r="30" spans="1:17" ht="22.95" customHeight="1">
      <c r="A30" s="24"/>
      <c r="B30" s="54"/>
      <c r="C30" s="59" t="s">
        <v>17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62">
        <f t="shared" si="3"/>
        <v>0</v>
      </c>
      <c r="Q30" s="24"/>
    </row>
    <row r="31" spans="1:17" ht="22.95" customHeight="1">
      <c r="A31" s="24"/>
      <c r="B31" s="54"/>
      <c r="C31" s="59" t="s">
        <v>47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62">
        <f t="shared" si="3"/>
        <v>0</v>
      </c>
      <c r="Q31" s="24"/>
    </row>
    <row r="32" spans="1:17" ht="22.95" customHeight="1">
      <c r="A32" s="24"/>
      <c r="B32" s="54"/>
      <c r="C32" s="59" t="s">
        <v>18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62">
        <f t="shared" si="3"/>
        <v>0</v>
      </c>
      <c r="Q32" s="24"/>
    </row>
    <row r="33" spans="1:17" ht="22.95" customHeight="1">
      <c r="A33" s="24"/>
      <c r="B33" s="54"/>
      <c r="C33" s="59" t="s">
        <v>19</v>
      </c>
      <c r="D33" s="70">
        <v>3000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62">
        <f t="shared" si="3"/>
        <v>3000</v>
      </c>
      <c r="Q33" s="24"/>
    </row>
    <row r="34" spans="1:17" ht="22.95" customHeight="1">
      <c r="A34" s="24"/>
      <c r="B34" s="54"/>
      <c r="C34" s="59" t="s">
        <v>20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62">
        <f t="shared" si="3"/>
        <v>0</v>
      </c>
      <c r="Q34" s="24"/>
    </row>
    <row r="35" spans="1:17" ht="22.95" customHeight="1">
      <c r="A35" s="24"/>
      <c r="B35" s="54"/>
      <c r="C35" s="59" t="s">
        <v>21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>
        <f t="shared" si="3"/>
        <v>0</v>
      </c>
      <c r="Q35" s="24"/>
    </row>
    <row r="36" spans="1:17" ht="22.95" customHeight="1">
      <c r="A36" s="24"/>
      <c r="B36" s="72"/>
      <c r="C36" s="73" t="s">
        <v>22</v>
      </c>
      <c r="D36" s="74">
        <f>SUM(D16:D35)</f>
        <v>158800</v>
      </c>
      <c r="E36" s="74">
        <f aca="true" t="shared" si="4" ref="E36:P36">SUM(E16:E35)</f>
        <v>88560</v>
      </c>
      <c r="F36" s="74">
        <f t="shared" si="4"/>
        <v>0</v>
      </c>
      <c r="G36" s="74">
        <f t="shared" si="4"/>
        <v>0</v>
      </c>
      <c r="H36" s="74">
        <f t="shared" si="4"/>
        <v>0</v>
      </c>
      <c r="I36" s="74">
        <f t="shared" si="4"/>
        <v>0</v>
      </c>
      <c r="J36" s="74">
        <f t="shared" si="4"/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5">
        <f t="shared" si="4"/>
        <v>247360</v>
      </c>
      <c r="Q36" s="24"/>
    </row>
    <row r="37" spans="1:17" ht="22.95" customHeight="1">
      <c r="A37" s="24"/>
      <c r="B37" s="54"/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1"/>
      <c r="Q37" s="24"/>
    </row>
    <row r="38" spans="1:17" ht="22.95" customHeight="1">
      <c r="A38" s="24"/>
      <c r="B38" s="54"/>
      <c r="C38" s="78" t="s">
        <v>23</v>
      </c>
      <c r="D38" s="79">
        <f>D13-D36</f>
        <v>1841200</v>
      </c>
      <c r="E38" s="79">
        <f aca="true" t="shared" si="5" ref="E38:O38">E13-E36</f>
        <v>1711440</v>
      </c>
      <c r="F38" s="79">
        <f t="shared" si="5"/>
        <v>0</v>
      </c>
      <c r="G38" s="79">
        <f t="shared" si="5"/>
        <v>0</v>
      </c>
      <c r="H38" s="79">
        <f t="shared" si="5"/>
        <v>0</v>
      </c>
      <c r="I38" s="79">
        <f t="shared" si="5"/>
        <v>0</v>
      </c>
      <c r="J38" s="79">
        <f t="shared" si="5"/>
        <v>0</v>
      </c>
      <c r="K38" s="79">
        <f t="shared" si="5"/>
        <v>0</v>
      </c>
      <c r="L38" s="79">
        <f t="shared" si="5"/>
        <v>0</v>
      </c>
      <c r="M38" s="79">
        <f t="shared" si="5"/>
        <v>0</v>
      </c>
      <c r="N38" s="79">
        <f t="shared" si="5"/>
        <v>0</v>
      </c>
      <c r="O38" s="79">
        <f t="shared" si="5"/>
        <v>0</v>
      </c>
      <c r="P38" s="80">
        <f>P13-P36</f>
        <v>3552640</v>
      </c>
      <c r="Q38" s="24"/>
    </row>
    <row r="39" spans="1:17" ht="22.95" customHeight="1">
      <c r="A39" s="24"/>
      <c r="B39" s="54"/>
      <c r="C39" s="81" t="s">
        <v>24</v>
      </c>
      <c r="D39" s="82">
        <v>202000</v>
      </c>
      <c r="E39" s="83">
        <v>194700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  <c r="Q39" s="24"/>
    </row>
    <row r="40" spans="1:17" ht="22.95" customHeight="1">
      <c r="A40" s="24"/>
      <c r="B40" s="54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85">
        <f>SUM(D39:P39)</f>
        <v>396700</v>
      </c>
      <c r="Q40" s="24"/>
    </row>
    <row r="41" spans="1:17" ht="22.95" customHeight="1">
      <c r="A41" s="24"/>
      <c r="B41" s="55"/>
      <c r="C41" s="86" t="s">
        <v>25</v>
      </c>
      <c r="D41" s="87">
        <f>D38-D39</f>
        <v>1639200</v>
      </c>
      <c r="E41" s="87">
        <f aca="true" t="shared" si="6" ref="E41:O41">E38-E39</f>
        <v>1516740</v>
      </c>
      <c r="F41" s="87">
        <f t="shared" si="6"/>
        <v>0</v>
      </c>
      <c r="G41" s="87">
        <f t="shared" si="6"/>
        <v>0</v>
      </c>
      <c r="H41" s="87">
        <f t="shared" si="6"/>
        <v>0</v>
      </c>
      <c r="I41" s="87">
        <f t="shared" si="6"/>
        <v>0</v>
      </c>
      <c r="J41" s="87">
        <f t="shared" si="6"/>
        <v>0</v>
      </c>
      <c r="K41" s="87">
        <f t="shared" si="6"/>
        <v>0</v>
      </c>
      <c r="L41" s="87">
        <f t="shared" si="6"/>
        <v>0</v>
      </c>
      <c r="M41" s="87">
        <f t="shared" si="6"/>
        <v>0</v>
      </c>
      <c r="N41" s="87">
        <f t="shared" si="6"/>
        <v>0</v>
      </c>
      <c r="O41" s="87">
        <f t="shared" si="6"/>
        <v>0</v>
      </c>
      <c r="P41" s="88">
        <f>P38-P40</f>
        <v>3155940</v>
      </c>
      <c r="Q41" s="24"/>
    </row>
    <row r="42" spans="1:17" ht="11.4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</sheetData>
  <sheetProtection formatCells="0" formatColumns="0" formatRows="0" insertColumns="0" insertRows="0" sort="0" autoFilter="0" pivotTables="0"/>
  <mergeCells count="3">
    <mergeCell ref="C2:E2"/>
    <mergeCell ref="C4:E4"/>
    <mergeCell ref="K2:L2"/>
  </mergeCells>
  <hyperlinks>
    <hyperlink ref="K2:L2" r:id="rId1" display="Tudo Excel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 Barboza</dc:creator>
  <cp:keywords/>
  <dc:description/>
  <cp:lastModifiedBy>Edi Barboza</cp:lastModifiedBy>
  <dcterms:created xsi:type="dcterms:W3CDTF">2023-06-08T17:53:23Z</dcterms:created>
  <dcterms:modified xsi:type="dcterms:W3CDTF">2023-06-09T11:05:17Z</dcterms:modified>
  <cp:category/>
  <cp:version/>
  <cp:contentType/>
  <cp:contentStatus/>
</cp:coreProperties>
</file>